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983310\Desktop\"/>
    </mc:Choice>
  </mc:AlternateContent>
  <bookViews>
    <workbookView xWindow="0" yWindow="0" windowWidth="18870" windowHeight="7815"/>
  </bookViews>
  <sheets>
    <sheet name="SOMMAIRE" sheetId="8" r:id="rId1"/>
    <sheet name="Tarifs 2021 " sheetId="12" r:id="rId2"/>
    <sheet name="ANNEXE 1-4" sheetId="14" r:id="rId3"/>
    <sheet name="ANNEXE 6-5" sheetId="6" r:id="rId4"/>
    <sheet name="ANNEXE 11-3" sheetId="11" r:id="rId5"/>
    <sheet name="ANNEXE 12-1" sheetId="9" r:id="rId6"/>
    <sheet name="ANNEXE 12-2" sheetId="3" r:id="rId7"/>
    <sheet name="ANNEXE 12-3" sheetId="21" r:id="rId8"/>
    <sheet name="ANNEXE 14" sheetId="13" r:id="rId9"/>
    <sheet name="Additif 1" sheetId="15" r:id="rId10"/>
    <sheet name="ADDITIF 1 ANNEXE " sheetId="16" r:id="rId11"/>
    <sheet name="Additif 2" sheetId="17" r:id="rId12"/>
    <sheet name="ADDITIF ANNEXE 7-4" sheetId="20" r:id="rId13"/>
  </sheets>
  <definedNames>
    <definedName name="_xlnm._FilterDatabase" localSheetId="1" hidden="1">'Tarifs 2021 '!$A$1:$O$468</definedName>
    <definedName name="_xlnm.Print_Area" localSheetId="10">'ADDITIF 1 ANNEXE '!$A$1:$F$157</definedName>
    <definedName name="_xlnm.Print_Area" localSheetId="4">'ANNEXE 11-3'!$A$1:$F$157</definedName>
    <definedName name="_xlnm.Print_Area" localSheetId="5">'ANNEXE 12-1'!$A$1:$G$84</definedName>
    <definedName name="_xlnm.Print_Area" localSheetId="2">'ANNEXE 1-4'!$A$1:$D$80</definedName>
    <definedName name="_xlnm.Print_Area" localSheetId="3">'ANNEXE 6-5'!$A$1:$B$59</definedName>
    <definedName name="_xlnm.Print_Area" localSheetId="1">'Tarifs 2021 '!$A$1:$J$471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7" i="12" l="1"/>
  <c r="H298" i="12"/>
  <c r="H299" i="12"/>
  <c r="H300" i="12"/>
  <c r="H76" i="12"/>
  <c r="H77" i="12"/>
  <c r="H78" i="12"/>
  <c r="H79" i="12"/>
  <c r="H80" i="12"/>
  <c r="H81" i="12"/>
  <c r="E53" i="17" l="1"/>
  <c r="E52" i="17"/>
  <c r="E51" i="17"/>
  <c r="E49" i="17"/>
  <c r="E48" i="17"/>
  <c r="E47" i="17"/>
  <c r="E45" i="17"/>
  <c r="E44" i="17"/>
  <c r="E43" i="17"/>
  <c r="E41" i="17"/>
  <c r="E40" i="17"/>
  <c r="E39" i="17"/>
  <c r="E37" i="17"/>
  <c r="E36" i="17"/>
  <c r="E35" i="17"/>
  <c r="D271" i="20" l="1"/>
  <c r="D270" i="20"/>
  <c r="C158" i="20"/>
  <c r="C139" i="20"/>
  <c r="C123" i="20"/>
  <c r="C26" i="20"/>
  <c r="C12" i="20"/>
  <c r="C11" i="20"/>
  <c r="C8" i="20"/>
  <c r="C60" i="17" l="1"/>
  <c r="E60" i="17" s="1"/>
  <c r="F31" i="12" l="1"/>
  <c r="F393" i="12" l="1"/>
  <c r="F394" i="12"/>
  <c r="F395" i="12"/>
  <c r="F396" i="12"/>
  <c r="F398" i="12"/>
  <c r="F399" i="12"/>
  <c r="F400" i="12"/>
  <c r="F392" i="12"/>
  <c r="F329" i="12"/>
  <c r="F330" i="12"/>
  <c r="F331" i="12"/>
  <c r="F332" i="12"/>
  <c r="F333" i="12"/>
  <c r="F334" i="12"/>
  <c r="F335" i="12"/>
  <c r="F336" i="12"/>
  <c r="F337" i="12"/>
  <c r="F338" i="12"/>
  <c r="F339" i="12"/>
  <c r="F340" i="12"/>
  <c r="F341" i="12"/>
  <c r="F342" i="12"/>
  <c r="F343" i="12"/>
  <c r="F305" i="12"/>
  <c r="F304" i="12"/>
  <c r="F46" i="12" l="1"/>
  <c r="F45" i="12"/>
  <c r="F35" i="12"/>
  <c r="F36" i="12"/>
  <c r="F37" i="12"/>
  <c r="F38" i="12"/>
  <c r="F39" i="12"/>
  <c r="F40" i="12"/>
  <c r="F41" i="12"/>
  <c r="F42" i="12"/>
  <c r="F43" i="12"/>
  <c r="F34" i="12"/>
  <c r="F6" i="12"/>
  <c r="F7" i="12"/>
  <c r="F11" i="12"/>
  <c r="F12" i="12"/>
  <c r="F13" i="12"/>
  <c r="F14" i="12"/>
  <c r="F15" i="12"/>
  <c r="F5" i="12"/>
  <c r="F409" i="12" l="1"/>
  <c r="F410" i="12"/>
  <c r="F411" i="12"/>
  <c r="F413" i="12"/>
  <c r="F414" i="12"/>
  <c r="F415" i="12"/>
  <c r="F405" i="12"/>
  <c r="F406" i="12"/>
  <c r="F407" i="12"/>
  <c r="F404" i="12"/>
  <c r="H190" i="12" l="1"/>
  <c r="H177" i="12"/>
  <c r="H178" i="12"/>
  <c r="H198" i="12" l="1"/>
  <c r="H157" i="12"/>
  <c r="H175" i="12"/>
  <c r="H218" i="12"/>
  <c r="F141" i="12"/>
  <c r="F142" i="12"/>
  <c r="F143" i="12"/>
  <c r="F144" i="12"/>
  <c r="F145" i="12"/>
  <c r="F149" i="12"/>
  <c r="F150" i="12"/>
  <c r="F151" i="12"/>
  <c r="F152" i="12"/>
  <c r="F153" i="12"/>
  <c r="F156" i="12"/>
  <c r="F158" i="12"/>
  <c r="F160" i="12"/>
  <c r="F161" i="12"/>
  <c r="F163" i="12"/>
  <c r="F164" i="12"/>
  <c r="F165" i="12"/>
  <c r="F167" i="12"/>
  <c r="F168" i="12"/>
  <c r="F169" i="12"/>
  <c r="F170" i="12"/>
  <c r="F171" i="12"/>
  <c r="F172" i="12"/>
  <c r="F173" i="12"/>
  <c r="F174" i="12"/>
  <c r="F179" i="12"/>
  <c r="F180" i="12"/>
  <c r="F181" i="12"/>
  <c r="F182" i="12"/>
  <c r="F183" i="12"/>
  <c r="F184" i="12"/>
  <c r="F185" i="12"/>
  <c r="F186" i="12"/>
  <c r="F187" i="12"/>
  <c r="F189" i="12"/>
  <c r="F191" i="12"/>
  <c r="F192" i="12"/>
  <c r="F194" i="12"/>
  <c r="F196" i="12"/>
  <c r="F197" i="12"/>
  <c r="F199" i="12"/>
  <c r="F205" i="12"/>
  <c r="F206" i="12"/>
  <c r="F207" i="12"/>
  <c r="F208" i="12"/>
  <c r="F209" i="12"/>
  <c r="F210" i="12"/>
  <c r="F211" i="12"/>
  <c r="F212" i="12"/>
  <c r="H212" i="12" s="1"/>
  <c r="F213" i="12"/>
  <c r="F214" i="12"/>
  <c r="F215" i="12"/>
  <c r="F216" i="12"/>
  <c r="F217" i="12"/>
  <c r="F137" i="12"/>
  <c r="F138" i="12"/>
  <c r="F139" i="12"/>
  <c r="F136" i="12"/>
  <c r="H318" i="12" l="1"/>
  <c r="H466" i="12"/>
  <c r="H465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8" i="12"/>
  <c r="H447" i="12"/>
  <c r="H446" i="12"/>
  <c r="H444" i="12"/>
  <c r="H443" i="12"/>
  <c r="H442" i="12"/>
  <c r="H441" i="12"/>
  <c r="H440" i="12"/>
  <c r="H439" i="12"/>
  <c r="H437" i="12"/>
  <c r="H436" i="12"/>
  <c r="H435" i="12"/>
  <c r="H434" i="12"/>
  <c r="H433" i="12"/>
  <c r="H432" i="12"/>
  <c r="H431" i="12"/>
  <c r="H415" i="12"/>
  <c r="H414" i="12"/>
  <c r="H413" i="12"/>
  <c r="H411" i="12"/>
  <c r="H410" i="12"/>
  <c r="H409" i="12"/>
  <c r="H407" i="12"/>
  <c r="H406" i="12"/>
  <c r="H405" i="12"/>
  <c r="H404" i="12"/>
  <c r="H400" i="12"/>
  <c r="H399" i="12"/>
  <c r="H398" i="12"/>
  <c r="H396" i="12"/>
  <c r="H395" i="12"/>
  <c r="H394" i="12"/>
  <c r="H393" i="12"/>
  <c r="H392" i="12"/>
  <c r="H388" i="12"/>
  <c r="H387" i="12"/>
  <c r="H385" i="12"/>
  <c r="H384" i="12"/>
  <c r="H383" i="12"/>
  <c r="H382" i="12"/>
  <c r="H381" i="12"/>
  <c r="H380" i="12"/>
  <c r="H379" i="12"/>
  <c r="H378" i="12"/>
  <c r="H377" i="12"/>
  <c r="H376" i="12"/>
  <c r="H375" i="12"/>
  <c r="H373" i="12"/>
  <c r="H372" i="12"/>
  <c r="H371" i="12"/>
  <c r="H369" i="12"/>
  <c r="H368" i="12"/>
  <c r="H367" i="12"/>
  <c r="H366" i="12"/>
  <c r="H364" i="12"/>
  <c r="H363" i="12"/>
  <c r="H361" i="12"/>
  <c r="H358" i="12"/>
  <c r="H357" i="12"/>
  <c r="H355" i="12"/>
  <c r="H354" i="12"/>
  <c r="H350" i="12"/>
  <c r="H349" i="12"/>
  <c r="H348" i="12"/>
  <c r="H343" i="12"/>
  <c r="H342" i="12"/>
  <c r="H341" i="12"/>
  <c r="H340" i="12"/>
  <c r="H339" i="12"/>
  <c r="H338" i="12"/>
  <c r="H337" i="12"/>
  <c r="H336" i="12"/>
  <c r="H335" i="12"/>
  <c r="H334" i="12"/>
  <c r="H333" i="12"/>
  <c r="H332" i="12"/>
  <c r="H331" i="12"/>
  <c r="H330" i="12"/>
  <c r="H329" i="12"/>
  <c r="H325" i="12"/>
  <c r="H323" i="12"/>
  <c r="H317" i="12"/>
  <c r="H316" i="12"/>
  <c r="H312" i="12"/>
  <c r="H311" i="12"/>
  <c r="H310" i="12"/>
  <c r="H308" i="12"/>
  <c r="H305" i="12"/>
  <c r="H304" i="12"/>
  <c r="H301" i="12"/>
  <c r="H296" i="12"/>
  <c r="H295" i="12"/>
  <c r="H294" i="12"/>
  <c r="H292" i="12"/>
  <c r="H291" i="12"/>
  <c r="H290" i="12"/>
  <c r="H288" i="12"/>
  <c r="H287" i="12"/>
  <c r="H286" i="12"/>
  <c r="H284" i="12"/>
  <c r="H283" i="12"/>
  <c r="H282" i="12"/>
  <c r="H279" i="12"/>
  <c r="H278" i="12"/>
  <c r="H276" i="12"/>
  <c r="H262" i="12"/>
  <c r="H261" i="12"/>
  <c r="H260" i="12"/>
  <c r="H259" i="12"/>
  <c r="H258" i="12"/>
  <c r="H257" i="12"/>
  <c r="H256" i="12"/>
  <c r="H254" i="12"/>
  <c r="H253" i="12"/>
  <c r="H252" i="12"/>
  <c r="H251" i="12"/>
  <c r="H250" i="12"/>
  <c r="H249" i="12"/>
  <c r="H248" i="12"/>
  <c r="H247" i="12"/>
  <c r="H246" i="12"/>
  <c r="H244" i="12"/>
  <c r="H243" i="12"/>
  <c r="H241" i="12"/>
  <c r="H240" i="12"/>
  <c r="H239" i="12"/>
  <c r="H237" i="12"/>
  <c r="H236" i="12"/>
  <c r="H235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7" i="12"/>
  <c r="H216" i="12"/>
  <c r="H215" i="12"/>
  <c r="H214" i="12"/>
  <c r="H213" i="12"/>
  <c r="H211" i="12"/>
  <c r="H210" i="12"/>
  <c r="H209" i="12"/>
  <c r="H208" i="12"/>
  <c r="H207" i="12"/>
  <c r="H206" i="12"/>
  <c r="H205" i="12"/>
  <c r="H203" i="12"/>
  <c r="H202" i="12"/>
  <c r="H201" i="12"/>
  <c r="H200" i="12"/>
  <c r="H197" i="12"/>
  <c r="H196" i="12"/>
  <c r="H195" i="12"/>
  <c r="H194" i="12"/>
  <c r="H192" i="12"/>
  <c r="H191" i="12"/>
  <c r="H189" i="12"/>
  <c r="H188" i="12"/>
  <c r="H187" i="12"/>
  <c r="H186" i="12"/>
  <c r="H185" i="12"/>
  <c r="H184" i="12"/>
  <c r="H183" i="12"/>
  <c r="H182" i="12"/>
  <c r="H181" i="12"/>
  <c r="H180" i="12"/>
  <c r="H179" i="12"/>
  <c r="H174" i="12"/>
  <c r="H173" i="12"/>
  <c r="H171" i="12"/>
  <c r="H170" i="12"/>
  <c r="H169" i="12"/>
  <c r="H168" i="12"/>
  <c r="H167" i="12"/>
  <c r="H165" i="12"/>
  <c r="H164" i="12"/>
  <c r="H162" i="12"/>
  <c r="H161" i="12"/>
  <c r="H160" i="12"/>
  <c r="H158" i="12"/>
  <c r="H156" i="12"/>
  <c r="H154" i="12"/>
  <c r="H153" i="12"/>
  <c r="H152" i="12"/>
  <c r="H151" i="12"/>
  <c r="H150" i="12"/>
  <c r="H149" i="12"/>
  <c r="H148" i="12"/>
  <c r="H146" i="12"/>
  <c r="H145" i="12"/>
  <c r="H144" i="12"/>
  <c r="H143" i="12"/>
  <c r="H142" i="12"/>
  <c r="H141" i="12"/>
  <c r="H139" i="12"/>
  <c r="H138" i="12"/>
  <c r="H137" i="12"/>
  <c r="H136" i="12"/>
  <c r="H132" i="12"/>
  <c r="H131" i="12"/>
  <c r="H130" i="12"/>
  <c r="H128" i="12"/>
  <c r="H127" i="12"/>
  <c r="H126" i="12"/>
  <c r="H124" i="12"/>
  <c r="H123" i="12"/>
  <c r="H122" i="12"/>
  <c r="H119" i="12"/>
  <c r="H118" i="12"/>
  <c r="H117" i="12"/>
  <c r="H116" i="12"/>
  <c r="H115" i="12"/>
  <c r="H114" i="12"/>
  <c r="H113" i="12"/>
  <c r="H112" i="12"/>
  <c r="H111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89" i="12"/>
  <c r="H88" i="12"/>
  <c r="H87" i="12"/>
  <c r="H86" i="12"/>
  <c r="H85" i="12"/>
  <c r="H84" i="12"/>
  <c r="H83" i="12"/>
  <c r="H82" i="12"/>
  <c r="H72" i="12"/>
  <c r="H71" i="12"/>
  <c r="H70" i="12"/>
  <c r="H68" i="12"/>
  <c r="H67" i="12"/>
  <c r="H66" i="12"/>
  <c r="H64" i="12"/>
  <c r="H63" i="12"/>
  <c r="H62" i="12"/>
  <c r="H60" i="12"/>
  <c r="H59" i="12"/>
  <c r="H58" i="12"/>
  <c r="H56" i="12"/>
  <c r="H55" i="12"/>
  <c r="H54" i="12"/>
  <c r="H52" i="12"/>
  <c r="H51" i="12"/>
  <c r="H50" i="12"/>
  <c r="H49" i="12"/>
  <c r="H46" i="12"/>
  <c r="H45" i="12"/>
  <c r="H43" i="12"/>
  <c r="H42" i="12"/>
  <c r="H41" i="12"/>
  <c r="H40" i="12"/>
  <c r="H39" i="12"/>
  <c r="H38" i="12"/>
  <c r="H37" i="12"/>
  <c r="H36" i="12"/>
  <c r="H35" i="12"/>
  <c r="H34" i="12"/>
  <c r="H31" i="12"/>
  <c r="H28" i="12"/>
  <c r="H27" i="12"/>
  <c r="H26" i="12"/>
  <c r="H25" i="12"/>
  <c r="H24" i="12"/>
  <c r="H22" i="12"/>
  <c r="H20" i="12"/>
  <c r="H19" i="12"/>
  <c r="H18" i="12"/>
  <c r="H17" i="12"/>
  <c r="H15" i="12"/>
  <c r="H14" i="12"/>
  <c r="H13" i="12"/>
  <c r="H12" i="12"/>
  <c r="H11" i="12"/>
  <c r="H8" i="12"/>
  <c r="H7" i="12"/>
  <c r="H6" i="12"/>
  <c r="H5" i="12"/>
  <c r="C79" i="13" l="1"/>
  <c r="C78" i="13"/>
  <c r="C77" i="13"/>
  <c r="C76" i="13"/>
  <c r="C75" i="13"/>
  <c r="C71" i="13"/>
  <c r="C69" i="13"/>
  <c r="C67" i="13"/>
  <c r="C65" i="13"/>
  <c r="C63" i="13"/>
  <c r="C61" i="13"/>
  <c r="C57" i="13"/>
  <c r="C55" i="13"/>
  <c r="C51" i="13"/>
  <c r="C49" i="13"/>
  <c r="C47" i="13"/>
  <c r="C45" i="13"/>
  <c r="C43" i="13"/>
  <c r="C41" i="13"/>
  <c r="C39" i="13"/>
  <c r="C33" i="13"/>
  <c r="C21" i="13"/>
  <c r="C5" i="13"/>
</calcChain>
</file>

<file path=xl/sharedStrings.xml><?xml version="1.0" encoding="utf-8"?>
<sst xmlns="http://schemas.openxmlformats.org/spreadsheetml/2006/main" count="3016" uniqueCount="1502">
  <si>
    <t>PRESTATIONS</t>
  </si>
  <si>
    <t xml:space="preserve">DIRECTION OU POLE </t>
  </si>
  <si>
    <t>TVA</t>
  </si>
  <si>
    <t xml:space="preserve">Assujetti à TVA oui/non </t>
  </si>
  <si>
    <t>REMARQUES</t>
  </si>
  <si>
    <t>1 - PRESTATIONS HOTELIERES</t>
  </si>
  <si>
    <t>Investissement Logistique</t>
  </si>
  <si>
    <t>Oui</t>
  </si>
  <si>
    <t>Repas du personnel pris en dehors des selfs</t>
  </si>
  <si>
    <t>Repas + petit déjeuner ou goûter</t>
  </si>
  <si>
    <t>Non</t>
  </si>
  <si>
    <t>Déjeuner au plateau avec boisson</t>
  </si>
  <si>
    <t>DAF</t>
  </si>
  <si>
    <t>Majoration pour chambre particulière en hospitalisation complète MCO / SSR</t>
  </si>
  <si>
    <t>Majoration pour chambre particulière en hospitalisation de jour</t>
  </si>
  <si>
    <t>Majoration chambre particulière PSY</t>
  </si>
  <si>
    <t>Couchette</t>
  </si>
  <si>
    <t>Prix journée alimentaire</t>
  </si>
  <si>
    <t xml:space="preserve">(Points denrées 10)         </t>
  </si>
  <si>
    <t xml:space="preserve">(Points denrées 0,82)    </t>
  </si>
  <si>
    <t xml:space="preserve">(Points denrées 4,32)      </t>
  </si>
  <si>
    <t xml:space="preserve">(Points denrées 0,55)     </t>
  </si>
  <si>
    <t xml:space="preserve">Coût du kg de linge sale hors transport </t>
  </si>
  <si>
    <t>Contrôle de Gestion</t>
  </si>
  <si>
    <t xml:space="preserve">Coût du transport </t>
  </si>
  <si>
    <t>Pôle Urgences</t>
  </si>
  <si>
    <t xml:space="preserve">DG </t>
  </si>
  <si>
    <t xml:space="preserve">Chambre </t>
  </si>
  <si>
    <t xml:space="preserve">                              par nuit </t>
  </si>
  <si>
    <t xml:space="preserve">                              par semaine </t>
  </si>
  <si>
    <t xml:space="preserve">                              par mois</t>
  </si>
  <si>
    <t>Dépôt de garantie pour une chambre</t>
  </si>
  <si>
    <t>F2</t>
  </si>
  <si>
    <t>Dépôt de garantie pour le F2</t>
  </si>
  <si>
    <t>F2 Bis Bellevue (Fermeture d'une chambre du F3)</t>
  </si>
  <si>
    <t>Dépôt de garantie pour le F2 Bis</t>
  </si>
  <si>
    <t xml:space="preserve">F3 Bellevue </t>
  </si>
  <si>
    <t>Dépôt de garantie pour le F3</t>
  </si>
  <si>
    <t>F3 Bellevue ( 2 chambres en co-location)</t>
  </si>
  <si>
    <t>Dépôt de garantie pour le F3 en colocation</t>
  </si>
  <si>
    <t>Chambres meublées</t>
  </si>
  <si>
    <t>Studios non meublés</t>
  </si>
  <si>
    <t>Studios meublés</t>
  </si>
  <si>
    <t>Redevance occupation temporaire de locaux nus annuelle</t>
  </si>
  <si>
    <t>180,00 €/m2</t>
  </si>
  <si>
    <t>Détails des charges annuelles :</t>
  </si>
  <si>
    <t>Eau</t>
  </si>
  <si>
    <t>Electricité</t>
  </si>
  <si>
    <t>Gaz</t>
  </si>
  <si>
    <t>Nettoyage</t>
  </si>
  <si>
    <t>Enlèvement des OM / dératisation</t>
  </si>
  <si>
    <t>Tri papier / Yc Doc Confidentiels</t>
  </si>
  <si>
    <t xml:space="preserve">Déchets toxiques </t>
  </si>
  <si>
    <t>DASRI</t>
  </si>
  <si>
    <t>Sécurité / incendie</t>
  </si>
  <si>
    <t>Gardiennage</t>
  </si>
  <si>
    <t>Espaces verts</t>
  </si>
  <si>
    <t>Entretien / maintenance</t>
  </si>
  <si>
    <t>Frais de gestion (5%)</t>
  </si>
  <si>
    <t>Crêche pour un enfant</t>
  </si>
  <si>
    <t>Jusqu'à 1.219,99 €</t>
  </si>
  <si>
    <t>De 1.220,00 € à 1.829,99 €</t>
  </si>
  <si>
    <t>De 1.830,00 à 2.439,99 €</t>
  </si>
  <si>
    <t>De 2.440,00 € à 3.049,99 €</t>
  </si>
  <si>
    <t>De 3.050,00 € à 3.659,99 €</t>
  </si>
  <si>
    <t>A partir de 3.660,00 €</t>
  </si>
  <si>
    <t>Crêche pour deux enfants</t>
  </si>
  <si>
    <t>Crêche pour trois enfants</t>
  </si>
  <si>
    <t>Jusqu'à 1.829,99 €</t>
  </si>
  <si>
    <t>De 1.830,00 € à 3.049,99 €</t>
  </si>
  <si>
    <t>A partir de 3.050,00 €</t>
  </si>
  <si>
    <t>Plage horaire pour les parents en 7h30 / journée</t>
  </si>
  <si>
    <t>revenus inférieurs à 1800 €</t>
  </si>
  <si>
    <t>revenus entre 1800 € et 3050 €</t>
  </si>
  <si>
    <t>revenus supérieurs à 3050 €</t>
  </si>
  <si>
    <t>Plage horaire pour les parents en 12h /journée</t>
  </si>
  <si>
    <t>Tranches de 4h :</t>
  </si>
  <si>
    <t>Tarif normal</t>
  </si>
  <si>
    <t>Tarif majoré (volument important, contre-types...)</t>
  </si>
  <si>
    <t>Facturation au reel</t>
  </si>
  <si>
    <t>Photocopie (à  l'unité)</t>
  </si>
  <si>
    <t>Tarif J.O. non réactualisé</t>
  </si>
  <si>
    <t>CD Rom</t>
  </si>
  <si>
    <t>Contre-type</t>
  </si>
  <si>
    <t>Consultation sur place</t>
  </si>
  <si>
    <t>2ème envoi en RAR</t>
  </si>
  <si>
    <t>Coût RAR</t>
  </si>
  <si>
    <t>Gestion administrative des dossiers du personnel médical</t>
  </si>
  <si>
    <t>DAM</t>
  </si>
  <si>
    <t>Calculé sur la masse salariale du personnel médical</t>
  </si>
  <si>
    <t>Forfait dépôt de corps à la morgue de Lapeyronie</t>
  </si>
  <si>
    <t>Sans autopsie</t>
  </si>
  <si>
    <t>Avec autopsie</t>
  </si>
  <si>
    <t>Autopsie scientique réalisée pour les autres établissements</t>
  </si>
  <si>
    <t>Supplément journalier au delà de 5 jours avec ou sans autopsie</t>
  </si>
  <si>
    <t>Scanner des trois régions anotomiques</t>
  </si>
  <si>
    <t>Supplement journalier au delà de 3 jours</t>
  </si>
  <si>
    <t>Dépôt par une institution après convention (dés le 1er jour)</t>
  </si>
  <si>
    <t>27,00€ à 110,00€</t>
  </si>
  <si>
    <t>Ref budget de l'action considérée</t>
  </si>
  <si>
    <t>I.F.S.I. : accompagnement à l'obtention du DE infirmier</t>
  </si>
  <si>
    <t>1ère présentation et 2ème présentation tarif à l'heure</t>
  </si>
  <si>
    <t>Une tarification horaire permet à l'IFSI de s'adapter à la multiplicité des situations que l'école rencontre depuis peu (augmentation du nombre des demandes émanant de professionnels diversifiés... médecins, sage-femme, etc... avec des durées et modalités de formation différentes).</t>
  </si>
  <si>
    <t>Participants pris en charge par leur établissement</t>
  </si>
  <si>
    <t>Participants non pris en charge</t>
  </si>
  <si>
    <t>I.F.C.S.</t>
  </si>
  <si>
    <t>Ecole d'infirmiers anesthésistes et bloc opératoire</t>
  </si>
  <si>
    <t>I.F.M.E.M.</t>
  </si>
  <si>
    <t xml:space="preserve">C.F.P.P.H. </t>
  </si>
  <si>
    <t>tarif individuel</t>
  </si>
  <si>
    <t xml:space="preserve">tarif groupe/pers                          </t>
  </si>
  <si>
    <t>I.F.S.I.</t>
  </si>
  <si>
    <t>Ecole infirmiers-anesthésistes</t>
  </si>
  <si>
    <t>Ecole aides-soignants</t>
  </si>
  <si>
    <t>Ecole infirmiers bloc opératoire</t>
  </si>
  <si>
    <t>Ecole puéricultrices</t>
  </si>
  <si>
    <t>C.F.P.P.H. (hors apprentis)</t>
  </si>
  <si>
    <t>I.F.A.S.</t>
  </si>
  <si>
    <t>Cursus partiel module à la semaine</t>
  </si>
  <si>
    <t>Ecole infirmiers anesthésistes</t>
  </si>
  <si>
    <t>Ecoles de puéricultrices</t>
  </si>
  <si>
    <t>Ecole infirmiers bloc opératoire pour 18 mois</t>
  </si>
  <si>
    <t>C.F.P.P.H.</t>
  </si>
  <si>
    <t>Formation diplôme d'ambulancier (I.F.A)</t>
  </si>
  <si>
    <t>Test de détente verticale (OptoJump)</t>
  </si>
  <si>
    <t>Visite Médicale de base</t>
  </si>
  <si>
    <t>Examen physique, mesure anthropométrie, enquête nutritionnelle et psychologique, bandelette urinaire, ECG de repos</t>
  </si>
  <si>
    <t>Test d'aptitude</t>
  </si>
  <si>
    <t>ECG d'effort avec mesure de la consommation maximale d'oxygène et du seuil ventilatoire</t>
  </si>
  <si>
    <t>Test d'aptitude à l'altitude</t>
  </si>
  <si>
    <t>Test d'hypoxie simulant l'altitude</t>
  </si>
  <si>
    <t>Détermination de la compostion corporelle par absorptiométrie bi-photonique (DEXA)</t>
  </si>
  <si>
    <t>Echo-doppler transthoracique du coeur et des vaisseaux</t>
  </si>
  <si>
    <t>Evaluation isocinétique</t>
  </si>
  <si>
    <t>Examen clinique, bilan isocinétique sur dynamomètre Con-Trex</t>
  </si>
  <si>
    <t>Bilans biologiques</t>
  </si>
  <si>
    <t xml:space="preserve">1ère visite de suivi longitudinal </t>
  </si>
  <si>
    <t xml:space="preserve">2ème visite de suivi longitudinal </t>
  </si>
  <si>
    <t>Bilan Odontologie du Sport </t>
  </si>
  <si>
    <t>hors nomenclature</t>
  </si>
  <si>
    <t>Injection PRP</t>
  </si>
  <si>
    <t>Pôle Psychiatrie</t>
  </si>
  <si>
    <t>Pôle Femme Mère Enfant</t>
  </si>
  <si>
    <t>Pôle NSTC</t>
  </si>
  <si>
    <t xml:space="preserve">Duplicata </t>
  </si>
  <si>
    <t>Vaccins</t>
  </si>
  <si>
    <t>Stamaril (Fièvre jaune)</t>
  </si>
  <si>
    <t>Tyavax  (Hépatite A adulte et Typhoïde)</t>
  </si>
  <si>
    <t>Rabique Pasteur / Rabipur (rage)</t>
  </si>
  <si>
    <t>Ixiaro (Encéphalite japonaise)</t>
  </si>
  <si>
    <t>Revaxis (dTPolio)</t>
  </si>
  <si>
    <t>Repevax / Boostrix Tétra (dTcaP ; diphtérie-tétanos-coqueluche-polio)</t>
  </si>
  <si>
    <t xml:space="preserve"> - implant multifocal torique ZEISS- TORIC 909 M</t>
  </si>
  <si>
    <t>- implant monofocal torique ZEISS- TORBI 709 M</t>
  </si>
  <si>
    <t>- implant multifocal préchargé ZEISS- LISA 809 MP</t>
  </si>
  <si>
    <t>- implant trifocal ZEISS- LISA TRI 839 MP</t>
  </si>
  <si>
    <t>- implant IO de chambre postérieure multifocal AMO ZMB00-  Abbott Medical Optics</t>
  </si>
  <si>
    <t xml:space="preserve">- implant IO monofocal torique AMO ZCT -Abbott Medical Optics </t>
  </si>
  <si>
    <t>- implant IO multifocal torique AMO ZMT 150- Abbott Medical Optics</t>
  </si>
  <si>
    <t xml:space="preserve"> - Implant RESTOR </t>
  </si>
  <si>
    <t>Partie externe</t>
  </si>
  <si>
    <t>Pôle Pharmacie</t>
  </si>
  <si>
    <t>Frais par ligne de produit</t>
  </si>
  <si>
    <t>Pôle Biologie Pathologie</t>
  </si>
  <si>
    <t>Orthèses orthopédiques sur mesure</t>
  </si>
  <si>
    <t xml:space="preserve">          Orthèse plantaire classique</t>
  </si>
  <si>
    <t>Non pris en charge par l'assurance maladie</t>
  </si>
  <si>
    <t xml:space="preserve">          Orthèse plantaire thermoformée</t>
  </si>
  <si>
    <t>Ortho-Plastie sur mesure en silicone</t>
  </si>
  <si>
    <t>Attelle digitale à ressort</t>
  </si>
  <si>
    <t>Attelle digitale pour extension</t>
  </si>
  <si>
    <t>Correction orthopédique, main, attelle digitale, extension assistée</t>
  </si>
  <si>
    <t>Correction orthopédique, main, attelle digitale, extension type Capener</t>
  </si>
  <si>
    <t>Attelle digitale pour flexion</t>
  </si>
  <si>
    <t>Correction orthopédique, main, attelle digitale, flexion</t>
  </si>
  <si>
    <t>Correction orthopédique, main, attelle digitale, flexion, spirale</t>
  </si>
  <si>
    <t>Attelle métacarpophalangienne (MP)</t>
  </si>
  <si>
    <t>Attelle MP pour extension</t>
  </si>
  <si>
    <t>Correction orthopédique, main, attelle MP, extension</t>
  </si>
  <si>
    <t>Attelle MP pour flexion</t>
  </si>
  <si>
    <t>Correction orthopédique, main-poignet, orthèse dynamique, extension MP</t>
  </si>
  <si>
    <t>Correction orthopédique, main-poignet, orthèse dynamique, flexion MP et ext.IP</t>
  </si>
  <si>
    <t>Orthèse statique</t>
  </si>
  <si>
    <t>Correction orthopédique, main-poignet, orthèse statique, poignet-rigide</t>
  </si>
  <si>
    <t>Correction orthopédique, main-poignet, orthèse statique, poignet-main</t>
  </si>
  <si>
    <t>Correction orthopédique, main-poignet, orthèse statique, poignet-pouce</t>
  </si>
  <si>
    <t>Correction orthopédique, main-poignet, orthèse statique, palmaire</t>
  </si>
  <si>
    <t>Orthèses pour positionnement</t>
  </si>
  <si>
    <t>Correction ortho., main-poignet, orthèse de positionnement, déviation cubitale</t>
  </si>
  <si>
    <t>Correction ortho., main-poignet, orthèse de positionnement, déviation radiale</t>
  </si>
  <si>
    <t>Cor. ortho., main-poignet, orthèse de positionnement, poignet-main-doigt</t>
  </si>
  <si>
    <t>Orthèses Main et Poignet Rhumatologie et Médecine Physique</t>
  </si>
  <si>
    <t>Rhizarthrose (et  orthèse Pouce / Poignet)</t>
  </si>
  <si>
    <t>Orthèse main complète (Type PR)</t>
  </si>
  <si>
    <t>Orthèse de poignet</t>
  </si>
  <si>
    <t>Tuiles (Orthèse  pour 1doigt et col de cygne)</t>
  </si>
  <si>
    <t>Tuiles (Orthèse  pour 2 doigts et col de cygne)</t>
  </si>
  <si>
    <t>Tuiles (Orthèse  pour 3 doigts ou plus et col de cygne)</t>
  </si>
  <si>
    <t>C Bar (Pouce sans poignet)</t>
  </si>
  <si>
    <t>Gantelet métacarpien</t>
  </si>
  <si>
    <t>Orthèse de coude</t>
  </si>
  <si>
    <t>Consultants externes</t>
  </si>
  <si>
    <t>Etablissements extérieurs Français</t>
  </si>
  <si>
    <t>Patients étrangers et Etablissements extérieurs étrangers</t>
  </si>
  <si>
    <t>L'endo Test-Cycle Spontané</t>
  </si>
  <si>
    <t>Le G Test-Choix de l'embryon</t>
  </si>
  <si>
    <t xml:space="preserve">    CARYOTYPE (bandes R et G sur métaphases)</t>
  </si>
  <si>
    <t xml:space="preserve">    Fast-FISH </t>
  </si>
  <si>
    <t xml:space="preserve">    Q-FISH télomérique</t>
  </si>
  <si>
    <t xml:space="preserve">    ACPA </t>
  </si>
  <si>
    <t xml:space="preserve">Violences Sexuelles </t>
  </si>
  <si>
    <t>Etudiant</t>
  </si>
  <si>
    <t>Paramédical</t>
  </si>
  <si>
    <t>Médical</t>
  </si>
  <si>
    <t xml:space="preserve">Prise en charge des auteurs de violences sexuelles </t>
  </si>
  <si>
    <t>Mineurs auteurs et/ou victimes de violences sexuelles</t>
  </si>
  <si>
    <t>Pédophilie</t>
  </si>
  <si>
    <t>Location de station de visioconférence et salle</t>
  </si>
  <si>
    <t>DSI</t>
  </si>
  <si>
    <t>Location pont et assistance d'un technicien pour liaison multisites</t>
  </si>
  <si>
    <t xml:space="preserve">                              petit déjeuner </t>
  </si>
  <si>
    <t xml:space="preserve">                              déjeuner </t>
  </si>
  <si>
    <t xml:space="preserve">                              gôuter</t>
  </si>
  <si>
    <t xml:space="preserve">                              dîner</t>
  </si>
  <si>
    <t>Visite de suivi longitudinal annuelle </t>
  </si>
  <si>
    <t>Pôle Cliniques Médicales</t>
  </si>
  <si>
    <t>Pôle Os et Articulations</t>
  </si>
  <si>
    <t xml:space="preserve">Tarif noir et blanc, couleur, Format A4 et A3 sans distinction </t>
  </si>
  <si>
    <r>
      <t xml:space="preserve">     </t>
    </r>
    <r>
      <rPr>
        <sz val="9"/>
        <rFont val="Arial"/>
        <family val="2"/>
      </rPr>
      <t xml:space="preserve"> Participants CHU</t>
    </r>
  </si>
  <si>
    <t xml:space="preserve">      Participants CHU</t>
  </si>
  <si>
    <t xml:space="preserve">                               Grand Plat</t>
  </si>
  <si>
    <t xml:space="preserve">                               Linge en forme</t>
  </si>
  <si>
    <t xml:space="preserve">                      Linge séché</t>
  </si>
  <si>
    <t xml:space="preserve">                     Linge de résident</t>
  </si>
  <si>
    <t xml:space="preserve">                      Petit plat</t>
  </si>
  <si>
    <t xml:space="preserve">      Délivrance attestation PSC1</t>
  </si>
  <si>
    <t>Formation A.F.G.S.U. Niveau 1</t>
  </si>
  <si>
    <t xml:space="preserve">Formation A.F.G.S.U. Niveau 2 </t>
  </si>
  <si>
    <t>Instituts de formation (formation initiale) - Etudiants des instituts de formation</t>
  </si>
  <si>
    <t xml:space="preserve">Formation FAE ambulancier SMUR et ambulanciers urgentistes </t>
  </si>
  <si>
    <t>Formation FAE ambulancier transports pédiatriques</t>
  </si>
  <si>
    <t>Formation IDE urgentiste (3 modules)</t>
  </si>
  <si>
    <t>Formation FAE Assitant de Régulation Médicale</t>
  </si>
  <si>
    <t>Formation SST sans option (par personne)</t>
  </si>
  <si>
    <t>Option SST  (par personne) expertise médicale</t>
  </si>
  <si>
    <t>Recyclage - mise à jour  (par personne)</t>
  </si>
  <si>
    <t>Delivrance attestation A.F.G.S.U. 2 (seule) ou dans le cadre d'une délégation</t>
  </si>
  <si>
    <t>Delivrance attestation A.F.G.S.U. 1 (seule) ou dans le cadre d'une délégation</t>
  </si>
  <si>
    <t>Duplicata d'une attestation A.F.G.S.U</t>
  </si>
  <si>
    <t>Evaluation formateur-Ingéniérie médicale</t>
  </si>
  <si>
    <t>Typherix / Typhim (Typhoïde)</t>
  </si>
  <si>
    <t>Havrix 1440 / Avaxim 160 / VAQTA50 (Hépatite A adulte)</t>
  </si>
  <si>
    <t>Havrix 720 / Avaxim 80 (Hépatite A enfant)</t>
  </si>
  <si>
    <t>Engerix B20 / Genhevac B / HBVaxPro 10 (Hépatite B adulte)</t>
  </si>
  <si>
    <t>Menveo / Nimenrix (Méningo ACYW 135 conjugué)</t>
  </si>
  <si>
    <t>BOAT</t>
  </si>
  <si>
    <t>non</t>
  </si>
  <si>
    <t xml:space="preserve"> - implant PANOPTIX- SN60WF ALCON implant tarif par implant</t>
  </si>
  <si>
    <t xml:space="preserve"> - implant intra oculaire trifocal préchargé ZEISS AT LISA TRI 839 MP tarif par implant</t>
  </si>
  <si>
    <t xml:space="preserve"> - implant intra oculaire trifocal non préchargé ZEISS- AT LISA tri toric 939 MP tarif par implant</t>
  </si>
  <si>
    <t>- implant intra oculaire trifocal préchargé ZEISS- AT LISA tri toric 939 MP tarif par implant</t>
  </si>
  <si>
    <t>DSP2</t>
  </si>
  <si>
    <t>Prix par session. Communications éventuelles en sus.</t>
  </si>
  <si>
    <t>IFMS</t>
  </si>
  <si>
    <t>Formation secourisme</t>
  </si>
  <si>
    <t>Formations spécifiques</t>
  </si>
  <si>
    <t>Formations pédagogiques</t>
  </si>
  <si>
    <t>Formation SST</t>
  </si>
  <si>
    <t>Recyclage - mise à jour  tarif de groupe</t>
  </si>
  <si>
    <t>Produits</t>
  </si>
  <si>
    <t>Délivrance recylage A.F.G.S.U. (seule) ou dans le cadre d'une délégation</t>
  </si>
  <si>
    <t>Location de lot AFGSU 1 jour</t>
  </si>
  <si>
    <t xml:space="preserve">Pôle NSTC </t>
  </si>
  <si>
    <t xml:space="preserve">Pôle Biologie Pathologie (Direction de la Recherche et de l'Innovation) </t>
  </si>
  <si>
    <t xml:space="preserve">              Double prélèvements </t>
  </si>
  <si>
    <t>Le Win Test</t>
  </si>
  <si>
    <t xml:space="preserve">              Consultants externes CHU de Montpellier </t>
  </si>
  <si>
    <t xml:space="preserve">              Patients étrangers ou demandes provenant d' établissements étrangers </t>
  </si>
  <si>
    <t>- implant SYMFONY</t>
  </si>
  <si>
    <t>Formation Défibrillateur Semi-Automatique journée (7h) (par participant)</t>
  </si>
  <si>
    <t>Formation Défibrillateur référent de proximité (3h) (par participant)</t>
  </si>
  <si>
    <t>Formation P.S.C. 1 (par participant)</t>
  </si>
  <si>
    <t xml:space="preserve">Formation P.S.C. 1 (tarif de groupe) </t>
  </si>
  <si>
    <t>Etablissements publics de soins ou collectivités locales conventionnées (par participant)</t>
  </si>
  <si>
    <t>Etablissements non conventionnés et tous publics (par participant)</t>
  </si>
  <si>
    <t>Recyclage AFGSU 1 (par participant)</t>
  </si>
  <si>
    <t>Groupe AFGSU 1 (tarif de groupe )</t>
  </si>
  <si>
    <t>Demandeur d'emploi AFGSU 1 formation initiale (par participant)</t>
  </si>
  <si>
    <t>Etablissements publics de soins ou collectivités locales conventionnées ou instituts de formation sauf formation initiale (par participant)</t>
  </si>
  <si>
    <t>Recyclage AFGSU 2 (par participant)</t>
  </si>
  <si>
    <t>Tarif pôle emploi AFGSU 2 formation initiale (par participant)</t>
  </si>
  <si>
    <t>Tous publics (par participant)</t>
  </si>
  <si>
    <t>Tarif pôle emploi FAE SMUR (par participant)</t>
  </si>
  <si>
    <t>Etablissements publics de soins ou collectivités locales conventionnées ou instituts de formation (par participant)</t>
  </si>
  <si>
    <t>Module tronc commun (21h) (par participant)</t>
  </si>
  <si>
    <t>Module IOA  (21h) (par participant)</t>
  </si>
  <si>
    <t>Module IDE déchocage - SMUR (14h) (par participant)</t>
  </si>
  <si>
    <t>Formation gestion des urgences AS (7h) (par participant)</t>
  </si>
  <si>
    <t>Module C.E.H.T.(Certificat Exploitant Hospitalier en Télécommunication) (par participant)</t>
  </si>
  <si>
    <t>bientraitance ARM HF (par participant)</t>
  </si>
  <si>
    <t>Formation à la régulation en C15 permanence des soins (par participant)</t>
  </si>
  <si>
    <t>actualisation des compétences des équipes SMUR (par participant)</t>
  </si>
  <si>
    <t>contrôle des véhicules sanitaires ARS (7h) (par participant)</t>
  </si>
  <si>
    <t>médecins correspondants SAMU initiale (par participant)</t>
  </si>
  <si>
    <t>médecins correspondants SAMU actualisation annuelle (par participant)</t>
  </si>
  <si>
    <t>DQGR Annonce dommage patient HF tout personnel (par participant)</t>
  </si>
  <si>
    <t>PHTLS extérieurs CHU (par participant)</t>
  </si>
  <si>
    <t>PHTLS - CHU (par participant)</t>
  </si>
  <si>
    <t>Prise en charge de l'urgence périnatale (21h) (par participant)</t>
  </si>
  <si>
    <t>Mise à jour des compétences en prénatalité pour l'équipe soignante (14h) (par participant)</t>
  </si>
  <si>
    <t xml:space="preserve">Formation débriefing en simulation hybride (14h) (par participant) </t>
  </si>
  <si>
    <t>Formation laboratoire de gestes HF sans enseignant (7h par apprenant)</t>
  </si>
  <si>
    <t>Formation laboratoire de gestes HF avec enseignant  (7h par apprenant)</t>
  </si>
  <si>
    <t>Formation laboratoire de gestes BF équipé (sans formateur)  (7h par apprenant)</t>
  </si>
  <si>
    <t>Tarif des vacations horaires</t>
  </si>
  <si>
    <t>Animation expert</t>
  </si>
  <si>
    <t>Animation face à face pédagogique</t>
  </si>
  <si>
    <t>Animation haute fidélité</t>
  </si>
  <si>
    <t>Conception de ressources pédagogiques à distance</t>
  </si>
  <si>
    <t>Ingénierie non médicale</t>
  </si>
  <si>
    <t>Ingénierie médicale</t>
  </si>
  <si>
    <t>Jury d'examen</t>
  </si>
  <si>
    <t>Maître de conférence</t>
  </si>
  <si>
    <t>Participation table ronde</t>
  </si>
  <si>
    <t>Préparation rangement</t>
  </si>
  <si>
    <t>Professeur d'université</t>
  </si>
  <si>
    <t>Soutien audio visuel</t>
  </si>
  <si>
    <t>Soutien technique-pédagogique-logistique</t>
  </si>
  <si>
    <t>Selon affaire N°12A 0111</t>
  </si>
  <si>
    <t>DRHF</t>
  </si>
  <si>
    <t>Tarif normal – dossier complet</t>
  </si>
  <si>
    <t xml:space="preserve">Tarifs de chirugie esthétique publics </t>
  </si>
  <si>
    <t xml:space="preserve">Tarifs de chirugie esthétique privés </t>
  </si>
  <si>
    <t>A minima tarifs publics + dépassements d'honoraires fixés avec le médecin lors de la 1ère consultation privée</t>
  </si>
  <si>
    <t>              Demandes provenant d’établissements français </t>
  </si>
  <si>
    <t>TARIFS 2020 HT</t>
  </si>
  <si>
    <t>TARIFS 2020 TTC</t>
  </si>
  <si>
    <t>Restauration (Vente de repas aux établissements extérieurs hors transport)</t>
  </si>
  <si>
    <t>2 - LOCATION</t>
  </si>
  <si>
    <t>Salle de cours et de petit amphithéatre</t>
  </si>
  <si>
    <t>Salle polyvalente de Bellevue Occupation simple</t>
  </si>
  <si>
    <t xml:space="preserve">Salle de réception </t>
  </si>
  <si>
    <t>7-1- Dental-Scanner</t>
  </si>
  <si>
    <t>2-3-Location de chambres d'hôtes (Bellevue - La Colombière)</t>
  </si>
  <si>
    <t>2-2 Prestations de Visioconférence</t>
  </si>
  <si>
    <t xml:space="preserve">5 - PRESTATIONS D'ACCOMPAGNEMENT ET DE CONSEIL </t>
  </si>
  <si>
    <t>3-1-Tarifs Mensuels</t>
  </si>
  <si>
    <t>1-3 - Blanchisserie  (Vente du traitement de linge)</t>
  </si>
  <si>
    <t>1-2 - Chambres</t>
  </si>
  <si>
    <t>2-1-Location de Salles</t>
  </si>
  <si>
    <t>2-4-Location Résidence IDE</t>
  </si>
  <si>
    <t xml:space="preserve">2-5-Occupation temporaire de locaux au m2 </t>
  </si>
  <si>
    <t>3-2- Tarifs journaliers à titre occasionnel</t>
  </si>
  <si>
    <t>4-1-Droits d'inscription CESU</t>
  </si>
  <si>
    <t>4-2- Préparation aux concours d'entrée aux écoles paramédicales</t>
  </si>
  <si>
    <t>4-3- Frais d'inscription aux concours d'entrée</t>
  </si>
  <si>
    <t>4-4-Droits annuels d'inscription (bibliothéque)</t>
  </si>
  <si>
    <t>4-5- Droits d'inscription à la scolarité</t>
  </si>
  <si>
    <t xml:space="preserve">4-7 - Frais de gestion dossier IFA </t>
  </si>
  <si>
    <t xml:space="preserve">6 - PRESTATIONS DIVERSES </t>
  </si>
  <si>
    <t>6-1 - Communication des dossiers médicaux</t>
  </si>
  <si>
    <t>1-1 - Restauration</t>
  </si>
  <si>
    <t>3 - PRESTATIONS SOCIALES (CRECHE FAMILLIALE)</t>
  </si>
  <si>
    <t xml:space="preserve">3-3-Tarifs journaliers assistantes maternelles samedis, dimanches et jour fériés </t>
  </si>
  <si>
    <t>Unité tarifaire du système monétique pour repas du personnel CHU ou administration extra-hospit. Conventionné (TP, DDASS, INSERM) pris dans les selfs</t>
  </si>
  <si>
    <t>Unité tarifaire pour les personnels non CHU  pour un Déjeuner et dîner sans boisson correspondant à 6 unités tarifaires</t>
  </si>
  <si>
    <t xml:space="preserve">Coût à la pièce du linge sale hors transport </t>
  </si>
  <si>
    <t>Amphithéatre sans prestation "audiovisuel"</t>
  </si>
  <si>
    <t>Amphithéatre avec prestation "audiovisuel"</t>
  </si>
  <si>
    <t>Salle de restaurant ou de selfs</t>
  </si>
  <si>
    <t>Salle polyvalente de Bellevue Occupation avec mise à disposition de moyens audiovisuels</t>
  </si>
  <si>
    <t>Salle du Conseil de Surveillance avec prestation audiovisuelle </t>
  </si>
  <si>
    <t>Salle du Conseil de Surveillance sans prestation audiovisuelle </t>
  </si>
  <si>
    <t>Salle du Conseil de Surveillance avec la salle de réception attenante </t>
  </si>
  <si>
    <t>Fioul / Gaz industriel</t>
  </si>
  <si>
    <t>CHU Formation continue (par participant)</t>
  </si>
  <si>
    <t>4-6-Actions de formations organisées par les écoles ou les services médicaux du CHU</t>
  </si>
  <si>
    <t>4-8-Formations - Centre Ressource pour les Intervenants auprès d'Auteurs de Violences Sexuelles en Languedoc Roussillon</t>
  </si>
  <si>
    <t>5-1 Prestations de conseil en organisation</t>
  </si>
  <si>
    <t xml:space="preserve">Sur place </t>
  </si>
  <si>
    <t>Sur site extérieur</t>
  </si>
  <si>
    <t>10- ACTIVITE MEDICO LEGALE</t>
  </si>
  <si>
    <t>10-1-Autopsies médico-légales</t>
  </si>
  <si>
    <t>10-2- Mise à disposition d'une salle d'autopsie pour les soins de conservation de corps</t>
  </si>
  <si>
    <t>10-3- Dépôts en chambre mortuaire du CHU</t>
  </si>
  <si>
    <t>11- ACTIVITE DE BIOLOGIE</t>
  </si>
  <si>
    <t>11-1 Actes innovants en biologie (dans le cadre des FIV)</t>
  </si>
  <si>
    <t>11-2 Tests inovants d'analyse cytogénétique des cellules souches pluripotentes humaines</t>
  </si>
  <si>
    <t>12- SOINS ESTHETIQUES</t>
  </si>
  <si>
    <t>6-3-Photocopies - Tarif à l'unité</t>
  </si>
  <si>
    <t>13-1 Fédération Médecine du Sport - Evaluations individuelles du sportif</t>
  </si>
  <si>
    <t>13-2 Circoncisions rituelles</t>
  </si>
  <si>
    <t>13-3 Conseil aux voyageurs et vaccinations</t>
  </si>
  <si>
    <t>4-9 Certificat C2i</t>
  </si>
  <si>
    <t>code CCAM (éventuellement)</t>
  </si>
  <si>
    <t/>
  </si>
  <si>
    <t>Couronnes (tarif global, y compris montant remboursable)</t>
  </si>
  <si>
    <t>HBLD418 ou HBLD038</t>
  </si>
  <si>
    <t>CIV céramique</t>
  </si>
  <si>
    <t>HBLD418</t>
  </si>
  <si>
    <t>Couronne céramo-métallique</t>
  </si>
  <si>
    <t>Couronne céramo-métal alumine ou zircone (Type Procera)</t>
  </si>
  <si>
    <t>Couronne titane</t>
  </si>
  <si>
    <t>Couronne céramique technique CEREC</t>
  </si>
  <si>
    <t>Couronne céramique sans armature (Type Incéram)</t>
  </si>
  <si>
    <t>Réparation céramique</t>
  </si>
  <si>
    <t>NPC</t>
  </si>
  <si>
    <t>HBLD015</t>
  </si>
  <si>
    <t>Pilier métal supplémentaire</t>
  </si>
  <si>
    <t>HBMD081</t>
  </si>
  <si>
    <t>Pilier CIV céramique supplémentaire</t>
  </si>
  <si>
    <t>HBMD087</t>
  </si>
  <si>
    <t>Pilier céramo-métallique supplémentaire</t>
  </si>
  <si>
    <t>Intermédiaire métallique supplémentaire</t>
  </si>
  <si>
    <t>HBMD082, HBMD342 ou HBMD490</t>
  </si>
  <si>
    <t>Intermédiaire céramique ou céramo-métallique supplémentaire</t>
  </si>
  <si>
    <t>HBMD479 etc …</t>
  </si>
  <si>
    <t>RESECELLEMENTS</t>
  </si>
  <si>
    <t>Couronne réalisée au CSD depuis plus d'un an, la première</t>
  </si>
  <si>
    <t>HBMD016</t>
  </si>
  <si>
    <t>Couronne réalisée au CSD depuis plus d'un an, chacune des suivantes</t>
  </si>
  <si>
    <t>HBMD016 ou HBMD009</t>
  </si>
  <si>
    <t>Couronne réalisée hors CSD, la première</t>
  </si>
  <si>
    <t>Couronne réalisée hors CSD, chacune des suivantes</t>
  </si>
  <si>
    <t>Intermédiaire CIV céramique B.C.</t>
  </si>
  <si>
    <t>INLAY, ONLAY, FACETTE</t>
  </si>
  <si>
    <t>Inlay-core (simple ou à clavette)</t>
  </si>
  <si>
    <t>HBLD007 ou HBLD261</t>
  </si>
  <si>
    <t>HBMD048</t>
  </si>
  <si>
    <t>ONLAY COIFFES PARTIELLES PILIER DE BRIDGE</t>
  </si>
  <si>
    <t xml:space="preserve">COURONNES PROVISOIRES </t>
  </si>
  <si>
    <t>HBLD037</t>
  </si>
  <si>
    <t>HBLD038</t>
  </si>
  <si>
    <t>Renfort façonné par élément</t>
  </si>
  <si>
    <t>HBLD039</t>
  </si>
  <si>
    <t xml:space="preserve">MONTAGES DIRECTEURS </t>
  </si>
  <si>
    <t>Wax-up labo Interne 1 élément</t>
  </si>
  <si>
    <t>HBMD014</t>
  </si>
  <si>
    <t>Wax-up labo Interne élément suivant</t>
  </si>
  <si>
    <t>Montage directeur (Labo Interne) dt commerce, 1 à 6 dents</t>
  </si>
  <si>
    <t>LBMP002</t>
  </si>
  <si>
    <t>Montage directeur (Labo Interne) dt commerce, 7 à 14 dents</t>
  </si>
  <si>
    <t>Montage directeur (Labo Externe) 1 à 6 dents</t>
  </si>
  <si>
    <t>Montage directeur (Labo Externe) 7 à 14 dents</t>
  </si>
  <si>
    <t xml:space="preserve">Prothèses résine </t>
  </si>
  <si>
    <t>Résine 9 dents</t>
  </si>
  <si>
    <t>HBLD101 ou HBLD492</t>
  </si>
  <si>
    <t>Résine, chaque dent supplémentaire</t>
  </si>
  <si>
    <t>HBLD138 et suivants</t>
  </si>
  <si>
    <t>Renfort de base résine par grille métallique</t>
  </si>
  <si>
    <t xml:space="preserve">Prothèses partielles métalliques </t>
  </si>
  <si>
    <t>Stellite 1 dent</t>
  </si>
  <si>
    <t>HBLD131 ou  HBLD240</t>
  </si>
  <si>
    <t>Stellite, chaque dent supplémentaire</t>
  </si>
  <si>
    <t>HBLD131 et suivants</t>
  </si>
  <si>
    <t>Fraisage</t>
  </si>
  <si>
    <t>Base métallique séparée (ex : à refaire)</t>
  </si>
  <si>
    <t>HBMD249</t>
  </si>
  <si>
    <t>Contre-plaques</t>
  </si>
  <si>
    <t>Supplément dent contreplaquée ou massive sur PBM</t>
  </si>
  <si>
    <t>YYYY159 et suivants</t>
  </si>
  <si>
    <t>Base primaire (résine cuite)</t>
  </si>
  <si>
    <t xml:space="preserve">Prothèses partielles titane </t>
  </si>
  <si>
    <t>Prothèse adjointe titane 1 dent</t>
  </si>
  <si>
    <t>HBLD131</t>
  </si>
  <si>
    <t>Prothèse adjointe titane, chaque dent supplémentaire</t>
  </si>
  <si>
    <t>Attachements</t>
  </si>
  <si>
    <t>HBLD008</t>
  </si>
  <si>
    <t>Attachement centro-radiculaire magnétique</t>
  </si>
  <si>
    <t>Remplacement gaine téflon</t>
  </si>
  <si>
    <t>Supplément capot CIV résine</t>
  </si>
  <si>
    <t>Supplément capot CIV céramique</t>
  </si>
  <si>
    <t>Supplément capot céramique</t>
  </si>
  <si>
    <t>Prothèses adjointes totales (P.T.)</t>
  </si>
  <si>
    <t>Supplément base souple par appareil</t>
  </si>
  <si>
    <t>Overdenture (coping)</t>
  </si>
  <si>
    <t>Réparations (R.P.)</t>
  </si>
  <si>
    <t>Supplément réparation sur P.B.M.</t>
  </si>
  <si>
    <t>HBMD008</t>
  </si>
  <si>
    <t>Rebasage PAP</t>
  </si>
  <si>
    <t>HBMD007</t>
  </si>
  <si>
    <t>Rebasage PAT Labo Interne</t>
  </si>
  <si>
    <t>HBMD004</t>
  </si>
  <si>
    <t>Rebasage PAT Labo Externe</t>
  </si>
  <si>
    <t>Rebasage PAT Base Souple (Labo Externe)</t>
  </si>
  <si>
    <t>Adjonction ou rajout de dent ou de crochet sur PA résine (1er élément)</t>
  </si>
  <si>
    <t>HBMD017</t>
  </si>
  <si>
    <t>Adjonction ou rajout de dent ou de crochet sur PA résine (chaque élément suivant)</t>
  </si>
  <si>
    <t>HBMD114 etc…</t>
  </si>
  <si>
    <t>Réparation PAPIM avec remontage : 1 élément</t>
  </si>
  <si>
    <t>Réparation PAPIM avec remontage : chaque élément suivant</t>
  </si>
  <si>
    <t>HBMD292 etc …</t>
  </si>
  <si>
    <t>HBMD020</t>
  </si>
  <si>
    <t>Soudures</t>
  </si>
  <si>
    <t>Gouttières HN</t>
  </si>
  <si>
    <t xml:space="preserve">gouttière protection intrabucale (Protège dents) 1 </t>
  </si>
  <si>
    <t>LBLD007</t>
  </si>
  <si>
    <t>gouttière protection intrabucale (Protège dents) 2</t>
  </si>
  <si>
    <t>Gouttière occlusale résine</t>
  </si>
  <si>
    <t>Gouttière thermoformée de protection + fluor blanchiment</t>
  </si>
  <si>
    <t>Orthèse d'avancée mandibulaire</t>
  </si>
  <si>
    <t>LBLD014 ou LBLD017</t>
  </si>
  <si>
    <t>Modèles d'étude d'occlusodontie</t>
  </si>
  <si>
    <t>LBMP003</t>
  </si>
  <si>
    <t>Simulation des objectifs thérapeutiques</t>
  </si>
  <si>
    <t>LBMP001</t>
  </si>
  <si>
    <t>Enregistrement des rapports maxillo-mandibulaires</t>
  </si>
  <si>
    <t>LBQP001</t>
  </si>
  <si>
    <t>Equilibration occlusale</t>
  </si>
  <si>
    <t>HBMD061</t>
  </si>
  <si>
    <t xml:space="preserve">Prothèses immédiates HN Résine </t>
  </si>
  <si>
    <t>Provisoire 1 dent</t>
  </si>
  <si>
    <t>HBLD364</t>
  </si>
  <si>
    <t>Provisoire, par dent supplémentaire</t>
  </si>
  <si>
    <t>HBLD364 et suivants</t>
  </si>
  <si>
    <t>Greffe osseuse secteur 1-3 dents</t>
  </si>
  <si>
    <t>HBBA003</t>
  </si>
  <si>
    <t>Greffe osseuse secteur 4-6 dents</t>
  </si>
  <si>
    <t>HBBA002</t>
  </si>
  <si>
    <t>Greffe osseuse secteur &gt; 7 dents</t>
  </si>
  <si>
    <t>HBBA004</t>
  </si>
  <si>
    <t>Prélèvement autogreffe osseuse</t>
  </si>
  <si>
    <t>Soulevé de la membrane sinusienne lors d'une pose d'implant, sans apport de matériau</t>
  </si>
  <si>
    <t xml:space="preserve">Expansion de crête </t>
  </si>
  <si>
    <t>Comblement par technique de Summers(materiau compris)</t>
  </si>
  <si>
    <t>GBBA002</t>
  </si>
  <si>
    <t>Comblement latéral d'un sinus (matériau et membrane éventuelle compris)</t>
  </si>
  <si>
    <t>comblement bilatéral des sinus maxillaires</t>
  </si>
  <si>
    <t>Transplantation dent sur arcade</t>
  </si>
  <si>
    <t>Pose d' implants</t>
  </si>
  <si>
    <t>Pose d'1 implant</t>
  </si>
  <si>
    <t>LBLD015</t>
  </si>
  <si>
    <t>Pose d'un implant supplémentaire</t>
  </si>
  <si>
    <t>Pose d'1 implant (programme universitaire)</t>
  </si>
  <si>
    <t>Pose d'1 implant supplémentaire (programme universitaire)</t>
  </si>
  <si>
    <t>"Activation" = stade 2 (mise à jour)</t>
  </si>
  <si>
    <t>mise à jour d'1 implant</t>
  </si>
  <si>
    <t>LAPB002</t>
  </si>
  <si>
    <t>mise à jour d'1 implant supplémentaire (jusqu'au 10e)</t>
  </si>
  <si>
    <t>mise à jour de 11 implants ou plus</t>
  </si>
  <si>
    <t>LAPB288</t>
  </si>
  <si>
    <t>Guide radio ou chirurgical 1 arcade</t>
  </si>
  <si>
    <t>HBLD056 ou  HBLD057</t>
  </si>
  <si>
    <t>Guide radio ou chirurgical 2  arcades</t>
  </si>
  <si>
    <t>HBLD078 ou HBLD084</t>
  </si>
  <si>
    <t>Bilan radio pré implantaire en 3 D</t>
  </si>
  <si>
    <t>Pilier prothétique implantaire standard</t>
  </si>
  <si>
    <t>HBLD012</t>
  </si>
  <si>
    <t>Pilier prothétique implantaire sur mesure</t>
  </si>
  <si>
    <t>Pilier conique</t>
  </si>
  <si>
    <t>LBLD019 et suivants</t>
  </si>
  <si>
    <t>Barre de conjonction ou infrastructure prothétique sur 2 implants</t>
  </si>
  <si>
    <t>LBLD034</t>
  </si>
  <si>
    <t>Barre de conjonction ou infrastructure prothétique : supplément par implant au-delà de 2</t>
  </si>
  <si>
    <t>LBLD057</t>
  </si>
  <si>
    <t>Fausse gencive</t>
  </si>
  <si>
    <t>Prothèse résine transvissée sur implant</t>
  </si>
  <si>
    <t>HBLD030</t>
  </si>
  <si>
    <t>Prothèse complète provisoire résine vissée</t>
  </si>
  <si>
    <t>Attachement Locator (le premier)</t>
  </si>
  <si>
    <t>LBLD019</t>
  </si>
  <si>
    <t>Ablation de prothèse dentaire implantoportée</t>
  </si>
  <si>
    <t>HBGD009</t>
  </si>
  <si>
    <t>Contention collée (composite ou métallique)</t>
  </si>
  <si>
    <t>HBLD050 à HBLD053</t>
  </si>
  <si>
    <t>Corticotomie unitaire</t>
  </si>
  <si>
    <t>LBPA012</t>
  </si>
  <si>
    <t>Corticotomie totale</t>
  </si>
  <si>
    <t>Technique PRF</t>
  </si>
  <si>
    <t>Surfaçage radiculaire par secteur</t>
  </si>
  <si>
    <t>HBGB006</t>
  </si>
  <si>
    <t>HBJA003</t>
  </si>
  <si>
    <t>Chirurgie par lambeau déplacé</t>
  </si>
  <si>
    <t>HBMA001</t>
  </si>
  <si>
    <t>HBED023</t>
  </si>
  <si>
    <t>Gingivectomie sur un secteur de 1 à 3 dents</t>
  </si>
  <si>
    <t>HBFA006</t>
  </si>
  <si>
    <t>Allongement coronaire par gingivectomie sur une dent</t>
  </si>
  <si>
    <t>HBAA338</t>
  </si>
  <si>
    <t>Régénération tissulaire induite</t>
  </si>
  <si>
    <t>HBMA004</t>
  </si>
  <si>
    <t>Ostéoplastie soustractive de l'arcade alvéolaire sur un secteur de 4 à 6 dents</t>
  </si>
  <si>
    <t>HBFA004</t>
  </si>
  <si>
    <t>Régénération tissulaire guidée (RTG)</t>
  </si>
  <si>
    <t>Régénération tissulaire guidée (ROG)</t>
  </si>
  <si>
    <t>Plaque palatine de protection</t>
  </si>
  <si>
    <t>Elongation coronaire sur un secteur de 1 à 3 dents</t>
  </si>
  <si>
    <t>HBFA005</t>
  </si>
  <si>
    <t>Chirurgie par lambeau avec comblement (biomatériaux) sur un secteur de 1 à 3 dents</t>
  </si>
  <si>
    <t>Chirurgie par lambeau avec comblement (biomatériaux) sur un secteur de 4 à 6 dents</t>
  </si>
  <si>
    <t>HBMA006</t>
  </si>
  <si>
    <t xml:space="preserve">Semestre Interceptif fonctionnel </t>
  </si>
  <si>
    <t>350 € / Semestre</t>
  </si>
  <si>
    <t>TO90</t>
  </si>
  <si>
    <t>Semestre Interceptif squelettique et/ou Multi-attaches partiel</t>
  </si>
  <si>
    <t>464 € / Semestre</t>
  </si>
  <si>
    <t>Semestre multi-attaches vestibulaire avant 16 ans</t>
  </si>
  <si>
    <t>Semestre multi-attaches vestibulaire avant 16 ans Patients CMU</t>
  </si>
  <si>
    <t>Semestre multi-attaches lingual Avant 16 ans</t>
  </si>
  <si>
    <t>650 € / Semestre</t>
  </si>
  <si>
    <t>Traitement multi-attaches vestibulaire enfant Des séquelles de FLAP</t>
  </si>
  <si>
    <t>TO100</t>
  </si>
  <si>
    <t>Traitement multi-attaches vestibulaire adulte 6 mois</t>
  </si>
  <si>
    <t>600 € (coût global)</t>
  </si>
  <si>
    <t>Traitement multi-attaches vestibulaire adulte 12-18 mois</t>
  </si>
  <si>
    <t>1500 € (coût global)</t>
  </si>
  <si>
    <t>Traitement multi-attaches vestibulaire adulte 24 mois</t>
  </si>
  <si>
    <t>2500 € (coût global)</t>
  </si>
  <si>
    <t>Traitement multi-attaches vestibulaire adulte Supérieur à 24 mois</t>
  </si>
  <si>
    <t>2900 € (coût global)</t>
  </si>
  <si>
    <t>Traitement multi-attaches lingual adulte Inférieur à 12 mois</t>
  </si>
  <si>
    <t>3000 € (coût global)</t>
  </si>
  <si>
    <t>Traitement multi-attaches lingual adulte Supérieur à 12 mois</t>
  </si>
  <si>
    <t>3900 € (coût global)</t>
  </si>
  <si>
    <t>Traitement multi-attaches vestibulaire étudiant du CESRD</t>
  </si>
  <si>
    <t>Traitement multi-attaches lingual étudiant du CESRD</t>
  </si>
  <si>
    <t>Ancrage osseux vissé</t>
  </si>
  <si>
    <t>62 €/ vis</t>
  </si>
  <si>
    <t>Contention enfant (suivi assuré pendant 2 ans)</t>
  </si>
  <si>
    <t xml:space="preserve">350 € / an </t>
  </si>
  <si>
    <t>TO75</t>
  </si>
  <si>
    <t>Contention adulte (suivi assuré pendant 2 ans)</t>
  </si>
  <si>
    <t xml:space="preserve">400 € / an </t>
  </si>
  <si>
    <t xml:space="preserve">Réparation d’une contention fixe et suivi durant 2 ans / Patient du CHR (au delà des 2 ans de la contention initiale) </t>
  </si>
  <si>
    <t>80 € (coût global)</t>
  </si>
  <si>
    <t>Réparation d’une contention fixe et suivi durant 2 ans / Patient extérieur au CHR</t>
  </si>
  <si>
    <t>120 € (coût global)</t>
  </si>
  <si>
    <t>Dépose d’une contention / Patient extérieur au CHR</t>
  </si>
  <si>
    <t>50 € (coût global)</t>
  </si>
  <si>
    <t>Confection d’une gouttière de contention amovible / Patient du CHR (au delà des 2 ans de la contention initiale)</t>
  </si>
  <si>
    <t>150 € (coût global)</t>
  </si>
  <si>
    <t>Débaguage des patients traités hors CHU</t>
  </si>
  <si>
    <t>Confection d’une gouttière de contention amovible / Patient extérieur au CHR</t>
  </si>
  <si>
    <t>200 € (coût global)</t>
  </si>
  <si>
    <t>Prothèses adjointe enfant</t>
  </si>
  <si>
    <t>1 appareil</t>
  </si>
  <si>
    <t>2 appareils</t>
  </si>
  <si>
    <t>Mainteneurs d'espace</t>
  </si>
  <si>
    <t>Mainteneur d'espace interdentaire unitaire scellé</t>
  </si>
  <si>
    <t>HBLD006</t>
  </si>
  <si>
    <t>Arc de maintien d'espace interdentaire sans dent prothétique</t>
  </si>
  <si>
    <t>HBLD001</t>
  </si>
  <si>
    <t>Arc de maintien d'espace interdentaire avec dent prothétique</t>
  </si>
  <si>
    <t>HBLD003</t>
  </si>
  <si>
    <t>Coiffe pédodontique préformée</t>
  </si>
  <si>
    <t>Application topique intrabuccale de fluorure (Silver Diamine Fluor)</t>
  </si>
  <si>
    <t>HBLD004</t>
  </si>
  <si>
    <t>M.E.O.P.A. par séance (PED 08)</t>
  </si>
  <si>
    <t>Gouttière maxillaire ou mandibulaire  porte-topique</t>
  </si>
  <si>
    <t>LBLD003</t>
  </si>
  <si>
    <t>Gouttières maxillaire et mandibulaire porte-topique</t>
  </si>
  <si>
    <t>LBLD006</t>
  </si>
  <si>
    <t>Pose d'un appareillage de protection dentomaxillaire</t>
  </si>
  <si>
    <t>Facette composite</t>
  </si>
  <si>
    <t>Facette céramique</t>
  </si>
  <si>
    <t>Eclaircissement de dent dépulpée unitaire prix par séance (blanchiment interne)</t>
  </si>
  <si>
    <t>HBMD001</t>
  </si>
  <si>
    <t>Eclaircissement des dents pulpées, 2 arcades (gouttières comprises) (blanchiment externe)</t>
  </si>
  <si>
    <t>HBMD005</t>
  </si>
  <si>
    <t>Désobturation endodontique d'une incisive ou d'une canine</t>
  </si>
  <si>
    <t>HBGD030</t>
  </si>
  <si>
    <t>Désobturation endodontique d’une première prémolaire maxillaire</t>
  </si>
  <si>
    <t>HBGD233</t>
  </si>
  <si>
    <t>Désobturation endodontique d’une prémolaire autre que la première prémolaire maxillaire</t>
  </si>
  <si>
    <t>HBGD001</t>
  </si>
  <si>
    <t>Désobturation endodontique d'une molaire</t>
  </si>
  <si>
    <t>HBGD033</t>
  </si>
  <si>
    <t>Ablation de corps étranger  d'un canal radiculaire d'une dent</t>
  </si>
  <si>
    <t>HBGD012</t>
  </si>
  <si>
    <t>Obturation d’une résorption radiculaire dentaire externe, par abord parodontal</t>
  </si>
  <si>
    <t>HBBA001</t>
  </si>
  <si>
    <t>Obturation d’une perforation radiculaire dentaire  par abord endodontique</t>
  </si>
  <si>
    <t>Exérèse partielle de la pulpe vivante d'une dent permanente immature pour apexogénèse</t>
  </si>
  <si>
    <t>HBFD032</t>
  </si>
  <si>
    <t>Séance d'application topique intrabuccale de fluorures</t>
  </si>
  <si>
    <t>Application d’un topique pour hypersensibilité dentinaire</t>
  </si>
  <si>
    <t>HBLD009</t>
  </si>
  <si>
    <t>Application dentaire d’un vernis de reminéralisation sur une arcade</t>
  </si>
  <si>
    <t>HBLD045</t>
  </si>
  <si>
    <t>Séance de renouvellement de l'obturation radiculaire d'une dent permanente immature à l'hydroxyde de calcium</t>
  </si>
  <si>
    <t>HBMD003</t>
  </si>
  <si>
    <t>Retraitement endodontique sous microscope 1 canal</t>
  </si>
  <si>
    <t>HBGD030
HBGD233
HBGD001
HBGD033</t>
  </si>
  <si>
    <t>Retraitement endodontique sous microscope 2 canaux</t>
  </si>
  <si>
    <t>HBGD233
HBGD033</t>
  </si>
  <si>
    <t>Retraitement endodontique sous microscope 3 canaux</t>
  </si>
  <si>
    <t>Retraitement endodontique sous microscope 4 canaux</t>
  </si>
  <si>
    <t>Dépose de couronne</t>
  </si>
  <si>
    <t>HBGD027</t>
  </si>
  <si>
    <t>Ablation d’un ancrage coronoradiculaire</t>
  </si>
  <si>
    <t>HBGD005</t>
  </si>
  <si>
    <t>Protocole de prise en charge pour orthèse d'avancée mandibulaire</t>
  </si>
  <si>
    <t>OAM bibloc</t>
  </si>
  <si>
    <t>LBLD017</t>
  </si>
  <si>
    <t>Pose d'un appareillage en propulsion mandibulaire</t>
  </si>
  <si>
    <t>Ancrage osseux par vis</t>
  </si>
  <si>
    <t>Séance de tir laser (stimulation)</t>
  </si>
  <si>
    <t>Bilan sportif de haut niveau</t>
  </si>
  <si>
    <t>PRIX DE JOURNEE</t>
  </si>
  <si>
    <t>Tarif TTC</t>
  </si>
  <si>
    <t>CHIRURGIE AMBULATOIRE</t>
  </si>
  <si>
    <t>HOSPITALISATION COMPLETE EN CHIRURGIE</t>
  </si>
  <si>
    <r>
      <t>Photocopie (facturation à  l'unité, à compter de la 10</t>
    </r>
    <r>
      <rPr>
        <vertAlign val="superscript"/>
        <sz val="11"/>
        <rFont val="Calibri"/>
        <family val="2"/>
      </rPr>
      <t>ème</t>
    </r>
    <r>
      <rPr>
        <sz val="11"/>
        <rFont val="Calibri"/>
        <family val="2"/>
      </rPr>
      <t xml:space="preserve"> copie)</t>
    </r>
  </si>
  <si>
    <t>Traitement par Laser Cynergy multiplex : colorant pulsé et/ou Nd YAG</t>
  </si>
  <si>
    <t>ZONE A TRAITER</t>
  </si>
  <si>
    <t>(Euros TTC)</t>
  </si>
  <si>
    <t xml:space="preserve">TACHES RUBIS </t>
  </si>
  <si>
    <t>moins de 10</t>
  </si>
  <si>
    <t>de 10 à 30</t>
  </si>
  <si>
    <t>plus de 30</t>
  </si>
  <si>
    <t>En supplément toutes les 10 lésions au-delà de 30 lésions</t>
  </si>
  <si>
    <r>
      <t xml:space="preserve">+ 20  € </t>
    </r>
    <r>
      <rPr>
        <sz val="8"/>
        <color rgb="FF000000"/>
        <rFont val="Calibri"/>
        <family val="2"/>
        <scheme val="minor"/>
      </rPr>
      <t>ou sur devis personnalisé</t>
    </r>
  </si>
  <si>
    <t>VARICOSITES MEMBRES INFERIEURS</t>
  </si>
  <si>
    <t>Tarif à la séance pour une zone limitée et définie</t>
  </si>
  <si>
    <r>
      <t xml:space="preserve">80 à 100 € </t>
    </r>
    <r>
      <rPr>
        <sz val="8"/>
        <color theme="1"/>
        <rFont val="Calibri"/>
        <family val="2"/>
        <scheme val="minor"/>
      </rPr>
      <t>selon surface traitée</t>
    </r>
  </si>
  <si>
    <t>COUPEROSE</t>
  </si>
  <si>
    <t>Visage complet</t>
  </si>
  <si>
    <t>Menton</t>
  </si>
  <si>
    <t xml:space="preserve">Joues seules </t>
  </si>
  <si>
    <t xml:space="preserve">Nez </t>
  </si>
  <si>
    <t xml:space="preserve">Cou </t>
  </si>
  <si>
    <t xml:space="preserve">Décolleté </t>
  </si>
  <si>
    <t>EPILATION</t>
  </si>
  <si>
    <t>Lèvre supérieure et/ou menton</t>
  </si>
  <si>
    <t>Aréoles mammaires</t>
  </si>
  <si>
    <t>Maillot (selon échancrure)</t>
  </si>
  <si>
    <t>100 à 120</t>
  </si>
  <si>
    <t>Aisselles</t>
  </si>
  <si>
    <t>Maillot+aisselles</t>
  </si>
  <si>
    <t>Tibias (= demi jambes)</t>
  </si>
  <si>
    <t>Cuisses</t>
  </si>
  <si>
    <t>Jambes complètes (= membres inférieurs entiers)</t>
  </si>
  <si>
    <t>TEST</t>
  </si>
  <si>
    <t>Séance test</t>
  </si>
  <si>
    <t>12-2 Traitement par Laser Cynergy multiplex : colorant pulsé et/ou Nd YAG</t>
  </si>
  <si>
    <t>PUBLICS</t>
  </si>
  <si>
    <t>CONSULTATION</t>
  </si>
  <si>
    <t>Code</t>
  </si>
  <si>
    <t>Acte</t>
  </si>
  <si>
    <t>Tarifs publics</t>
  </si>
  <si>
    <t>CS HN</t>
  </si>
  <si>
    <t>Consultation Esthétique première fois</t>
  </si>
  <si>
    <t>Consultation Esthétique suivi (après 365 jours)</t>
  </si>
  <si>
    <t>DERMOLIPECTOMIES</t>
  </si>
  <si>
    <t>Actes</t>
  </si>
  <si>
    <t>Tarif Acte</t>
  </si>
  <si>
    <t xml:space="preserve">Tarif Hébergement </t>
  </si>
  <si>
    <t>Tarif total</t>
  </si>
  <si>
    <t>R (AP)</t>
  </si>
  <si>
    <t>QBFA005</t>
  </si>
  <si>
    <t>Dermolipectomie abdominale avec transposition de l'ombilic</t>
  </si>
  <si>
    <t>1er nuit = 800
2 nuits = 1600</t>
  </si>
  <si>
    <t>1 nuit= 2500    
2 nuits = 3300</t>
  </si>
  <si>
    <t>QBFA008</t>
  </si>
  <si>
    <t>Dermolipectomie abdominale avec transposition de l'ombilic et lipoaspiration de l'abdomen</t>
  </si>
  <si>
    <t>QBFA001</t>
  </si>
  <si>
    <t>Dermolipectomie abdominale avec transposition de l'ombilic et fermeture de diastasis des muscles droits de l'abdomen</t>
  </si>
  <si>
    <t>QBFA012</t>
  </si>
  <si>
    <t>Dermolipectomie abdominale avec transposition de l'ombilic, lipoaspiration de l'abdomen et fermeture de diastasis des muscles droits de l'abdomen</t>
  </si>
  <si>
    <t>QBFA003</t>
  </si>
  <si>
    <t>Dermolipectomie abdominale totale circulaire</t>
  </si>
  <si>
    <t>2 nuits = 1600
3 nuits = 2 400</t>
  </si>
  <si>
    <t>2 nuits= 3700
3 nuits = 4500</t>
  </si>
  <si>
    <t>QBFA006</t>
  </si>
  <si>
    <t>Dermolipectomie abdominale sans transposition de l'ombilic, avec fermeture de diastasis des muscles droits de l'abdomen</t>
  </si>
  <si>
    <t>QBFA010</t>
  </si>
  <si>
    <t>Dermolipectomie abdominale sans transposition de l'ombilic, avec lipoaspiration de l'abdomen et fermeture de diastasis des muscles droits de l'abdomen</t>
  </si>
  <si>
    <t>R(AP)</t>
  </si>
  <si>
    <t>QEFA002</t>
  </si>
  <si>
    <t>Gynécomastie</t>
  </si>
  <si>
    <t>0 nuit = 500
1 nuit = 800</t>
  </si>
  <si>
    <t xml:space="preserve">0 nuit= 1700 
1 nuit= 2000                       </t>
  </si>
  <si>
    <t>HN</t>
  </si>
  <si>
    <t>Autoaugmentation mammaire par CSAPx2 avec Bodylift supérieur</t>
  </si>
  <si>
    <t>1 nuit = 800
2 nuit = 1600</t>
  </si>
  <si>
    <t>1 nuit = 3500
2 nuit = 4300</t>
  </si>
  <si>
    <t>Bodylift supérieur</t>
  </si>
  <si>
    <t>QZFA014</t>
  </si>
  <si>
    <t>Dermolipectomie des bras</t>
  </si>
  <si>
    <t>0 nuit= 1800
 1 nuit = 2100</t>
  </si>
  <si>
    <t>Dermolipectomie des cuisses</t>
  </si>
  <si>
    <t>0 nuit= 2000 
1 nuit = 2300</t>
  </si>
  <si>
    <t>Lifting fessier</t>
  </si>
  <si>
    <t xml:space="preserve">1 nuit= 2600 
 2 nuits = 3400 </t>
  </si>
  <si>
    <t>MASTOPLASTIES &amp; MASTOPEXIES</t>
  </si>
  <si>
    <t>Prothèse</t>
  </si>
  <si>
    <t>QEMA004</t>
  </si>
  <si>
    <t>Mastoplastie bilatérale d'augmentation avec pose d'implant prothétique</t>
  </si>
  <si>
    <t>0 nuit= 2400                       1 nuit = 2700</t>
  </si>
  <si>
    <t>QEDA004</t>
  </si>
  <si>
    <t>Mastopexie bilatérale sans pose d'implant prothétique</t>
  </si>
  <si>
    <t>0 nuit= 2000                       1 nuit = 2300</t>
  </si>
  <si>
    <t>QEDA003</t>
  </si>
  <si>
    <t>Mastopexie bilatérale avec pose d'implant prothétique</t>
  </si>
  <si>
    <t>0 nuit= 2900                   1 nuit = 3200</t>
  </si>
  <si>
    <t>QEKA002</t>
  </si>
  <si>
    <t>Changement d'implant prothétique mammaire, sans capsulectomie</t>
  </si>
  <si>
    <t>0 nuit= 2100                      1 nuit = 2400</t>
  </si>
  <si>
    <t>QEKA001</t>
  </si>
  <si>
    <t>Changement d'implant prothétique mammaire, avec capsulectomie</t>
  </si>
  <si>
    <t>0 nuit= 2300                       1 nuit = 2600</t>
  </si>
  <si>
    <t>LIPOASPIRATION</t>
  </si>
  <si>
    <t>QBJB001</t>
  </si>
  <si>
    <t>Lipoaspiration de l'abdomen</t>
  </si>
  <si>
    <t>0 nuit = 1600
1 nuit = 1900</t>
  </si>
  <si>
    <t>QDJB001</t>
  </si>
  <si>
    <t>Lipoaspiration des régions infratrochantériennes</t>
  </si>
  <si>
    <t>QDJB002</t>
  </si>
  <si>
    <t>Lipoaspiration de la face médiale des genoux</t>
  </si>
  <si>
    <t>QAJB001</t>
  </si>
  <si>
    <t>Lipoaspiration inframentonnière</t>
  </si>
  <si>
    <t>Externe</t>
  </si>
  <si>
    <t>QZJB003</t>
  </si>
  <si>
    <t>Lipoaspiration en dehors des régions sus-cités</t>
  </si>
  <si>
    <t>LIPOSTRUCTURE</t>
  </si>
  <si>
    <t>QZLB001</t>
  </si>
  <si>
    <t>Injection souscutanée susfasciale de tissu adipeux</t>
  </si>
  <si>
    <t>Injection souscutanée périphérique de tissu adipeux</t>
  </si>
  <si>
    <t>QZEA045</t>
  </si>
  <si>
    <t>Autogreffe souscutanée susfasciale de tissu celluloadipeux pour comblement de dépression cutanée, par abord direct</t>
  </si>
  <si>
    <t>X</t>
  </si>
  <si>
    <t>Séance supplémentaire (esthétique)</t>
  </si>
  <si>
    <t>0 nuit= 1000                       1 nuit = 1300</t>
  </si>
  <si>
    <t>PAUPIERES</t>
  </si>
  <si>
    <t>BAFA008</t>
  </si>
  <si>
    <t xml:space="preserve">Résection bilatérale cutanée, musculaire et/ou graisseuse au niveau des paupières supérieures, par abord direct </t>
  </si>
  <si>
    <t>0 nuit = 500</t>
  </si>
  <si>
    <t>Extene = 800
0 nuit = 1300</t>
  </si>
  <si>
    <t>BAFA0011</t>
  </si>
  <si>
    <t xml:space="preserve">Résection bilatérale cutanée, musculaire et/ou graisseuse au niveau des paupières inférieures, par abord direct </t>
  </si>
  <si>
    <t>BAFA008 + BAFA011</t>
  </si>
  <si>
    <t xml:space="preserve">Résection bilatérale cutanée, musculaire et/ou graisseuse au niveau des paupières supérieures et inférieures, par abord direct </t>
  </si>
  <si>
    <t>Externe = 1300
0 nuit = 1800
1 nuit = 2100</t>
  </si>
  <si>
    <t>BAFA003</t>
  </si>
  <si>
    <t>Résection cutanée suprasourcilière bilatérale</t>
  </si>
  <si>
    <t>RHINOPLASTIES</t>
  </si>
  <si>
    <t>GAMA008</t>
  </si>
  <si>
    <t>Rhinoplastie primitive de pointe</t>
  </si>
  <si>
    <t>0 nuit= 2000                      1 nuit = 2300</t>
  </si>
  <si>
    <t>GAMA024</t>
  </si>
  <si>
    <t>Rhinoplastie avec ostéotomie, sans autogreffe de cartilage</t>
  </si>
  <si>
    <t>GAMA013</t>
  </si>
  <si>
    <t>Rhinoplastie avec ostéotomie et autogreffe de cartilage de septum nasal</t>
  </si>
  <si>
    <t>GAMA022</t>
  </si>
  <si>
    <t>Correction secondaire du résultat esthétique d'une rhinoplastie ou d'une rhinoseptoplastie</t>
  </si>
  <si>
    <t>GAMA016</t>
  </si>
  <si>
    <t>Rhinoseptoplastie avec ostéotomie et autogreffe de cartilage de septum nasal</t>
  </si>
  <si>
    <t>GAMA001</t>
  </si>
  <si>
    <t xml:space="preserve">Rhinoseptoplastie sans ostéotomie sans autogreffe de cartilage </t>
  </si>
  <si>
    <t>GAMA004</t>
  </si>
  <si>
    <t xml:space="preserve">Rhinoseptoplastie avec ostéotomie sans autogreffe de cartilage </t>
  </si>
  <si>
    <t>LIFTING FACIAUX</t>
  </si>
  <si>
    <t>QAMA001</t>
  </si>
  <si>
    <t>Lifting cervico-facial unilatéral avec platysmaplastie, par abord direct</t>
  </si>
  <si>
    <t>QAMA009</t>
  </si>
  <si>
    <t>Lifting cervico-facial bilatéral avec platysmaplastie, par abord direct</t>
  </si>
  <si>
    <t>0 nuit = 3100
1 nuit = 3400</t>
  </si>
  <si>
    <t>QAMA010</t>
  </si>
  <si>
    <t>Lifting cervico-facial bilatéral, par abord direct</t>
  </si>
  <si>
    <t>QAMA007</t>
  </si>
  <si>
    <t>Lifting temporal bilatéral, par abord direct</t>
  </si>
  <si>
    <t>0 nuit= 1400                      1 nuit = 1700</t>
  </si>
  <si>
    <t>Lifting centro-facial</t>
  </si>
  <si>
    <t>Lifting centro-facial par fil</t>
  </si>
  <si>
    <t>0 nuit= 1500                     1 nuit = 1800</t>
  </si>
  <si>
    <t>CAMA013</t>
  </si>
  <si>
    <t>Otoplastie chez l'adulte (&gt;16ans)</t>
  </si>
  <si>
    <t>0 nuit = 2000</t>
  </si>
  <si>
    <t>Plastie de lobule de l'oreille (bilatérale)</t>
  </si>
  <si>
    <t>Plastie de lobule de l'oreille (unilatérale)</t>
  </si>
  <si>
    <t xml:space="preserve">Injections </t>
  </si>
  <si>
    <t>Hors produit</t>
  </si>
  <si>
    <t>Injection de Toxine botullique</t>
  </si>
  <si>
    <t>Produit compris (50 unité)</t>
  </si>
  <si>
    <t>Coolsculpting en externe</t>
  </si>
  <si>
    <t>QZFA 036 </t>
  </si>
  <si>
    <t>exérèse d’une  lésion cutanée superficielle non prise en charge</t>
  </si>
  <si>
    <t>Injection de produit autologue à visée esthétique</t>
  </si>
  <si>
    <t>11-3-Tarif de prestations de biologie hors nomenclature hors RIHN + LC facturables aux établissements extérieurs</t>
  </si>
  <si>
    <t>BENEFICIAIRES</t>
  </si>
  <si>
    <t>1 - Atelier thérapeutique - "LA MAIRE" COURNONTERAL POLYCLINIQUE</t>
  </si>
  <si>
    <t>Usagers</t>
  </si>
  <si>
    <t>1.1 Jardin Primeurs</t>
  </si>
  <si>
    <t>Vente de fruits et légumes lors de la récolte</t>
  </si>
  <si>
    <t>Prix fixé sur la base pratiquée dans la grande surface cournonterral (ouverte au 2eme semestre 2011) au moment de la vente.</t>
  </si>
  <si>
    <t>Vente d'animaux (agneaux)</t>
  </si>
  <si>
    <t>Les agneaux sont vendus vivants, le prix est aligné sur le cours pratiqué par les bergers alentours.</t>
  </si>
  <si>
    <t>1.2 Espace verts</t>
  </si>
  <si>
    <t>31,00€ / heure</t>
  </si>
  <si>
    <t xml:space="preserve">Quand l'usager est un établissement public, une convention est établie entre les deux parties. </t>
  </si>
  <si>
    <t xml:space="preserve">1.3  Tapisseries - Décoration de meubles </t>
  </si>
  <si>
    <t xml:space="preserve">Sur devis signé par le client. </t>
  </si>
  <si>
    <t>2 - Atelier thérapeutique - CAFETERIA "LE CLUB"</t>
  </si>
  <si>
    <t>Patients + Usagers</t>
  </si>
  <si>
    <t>2.1 Boissons</t>
  </si>
  <si>
    <t>Café décaféiné</t>
  </si>
  <si>
    <t>tasse</t>
  </si>
  <si>
    <t>Café double</t>
  </si>
  <si>
    <t>Café marque Malongo</t>
  </si>
  <si>
    <t>Café Noisette</t>
  </si>
  <si>
    <t>Café Petit crème</t>
  </si>
  <si>
    <t>Chocolat petit</t>
  </si>
  <si>
    <t>Coca-Cola ou Coca-Cola Zéro</t>
  </si>
  <si>
    <t>bouteille plastique 1,25 l</t>
  </si>
  <si>
    <t>Coca-Cola ou Coca Cola Zéro</t>
  </si>
  <si>
    <t>bouteille plastique 50 cl</t>
  </si>
  <si>
    <t>Eau Cristaline 1,5 l</t>
  </si>
  <si>
    <t>bouteille plastique 1,5 l</t>
  </si>
  <si>
    <t>Eau Cristaline 50 cl</t>
  </si>
  <si>
    <t>Cristalline pétillante</t>
  </si>
  <si>
    <t>Eau Perrier</t>
  </si>
  <si>
    <t>Eau Vichy ST Yorre</t>
  </si>
  <si>
    <t>Fanta orange</t>
  </si>
  <si>
    <t>bouteille plastique 1,50 l</t>
  </si>
  <si>
    <t>Ice tea bouteille 150 cl</t>
  </si>
  <si>
    <t>Ice tea bouteille 50 cl</t>
  </si>
  <si>
    <t xml:space="preserve">Jus d'orange </t>
  </si>
  <si>
    <t>Brick 1 litre</t>
  </si>
  <si>
    <t>Jus de fruit brick 20 cl</t>
  </si>
  <si>
    <t xml:space="preserve">brick 20 cl </t>
  </si>
  <si>
    <t>Lait + sirop</t>
  </si>
  <si>
    <t>verre 20 cl</t>
  </si>
  <si>
    <t>Lait Verre 25 cl</t>
  </si>
  <si>
    <t>Limonade</t>
  </si>
  <si>
    <t>bouteille plastique 33 cl</t>
  </si>
  <si>
    <t>Orangina</t>
  </si>
  <si>
    <t>Perrier</t>
  </si>
  <si>
    <t>Bouteille plastique 50 cl</t>
  </si>
  <si>
    <t>Seven Up</t>
  </si>
  <si>
    <t>Bouteille plastique 1,5 l</t>
  </si>
  <si>
    <t xml:space="preserve">Sirop + boisson gazeuse 50 cl </t>
  </si>
  <si>
    <t>bouteille plastique 50 cl + sirop servi dans un verre plastique 50 cl</t>
  </si>
  <si>
    <t>Diabolo</t>
  </si>
  <si>
    <t>Sirop + eau 50 cl</t>
  </si>
  <si>
    <t>verre plastique 50 cl</t>
  </si>
  <si>
    <t>sirop + cristalline pétillante</t>
  </si>
  <si>
    <t>Thé au lait</t>
  </si>
  <si>
    <t>grande tasse</t>
  </si>
  <si>
    <t>Thé nature - Infusion</t>
  </si>
  <si>
    <t>2.2  Pâtisseries (produits frais)</t>
  </si>
  <si>
    <t>Brioche</t>
  </si>
  <si>
    <t>unité</t>
  </si>
  <si>
    <t>Croissant nature</t>
  </si>
  <si>
    <t>Pain au chocolat</t>
  </si>
  <si>
    <t>Pain aux raisins</t>
  </si>
  <si>
    <t>Sandwich  - Rosette - Fromage - Jambon cuit ou cru - Blanc de poulet - Thon</t>
  </si>
  <si>
    <t>Supplément fromage ou cruditées</t>
  </si>
  <si>
    <t>1 portion</t>
  </si>
  <si>
    <t>Sandwich + 2 saucisses</t>
  </si>
  <si>
    <t>Croque Monsieur</t>
  </si>
  <si>
    <t>2.3  Alimentation</t>
  </si>
  <si>
    <r>
      <t xml:space="preserve">Barres chocolatées </t>
    </r>
    <r>
      <rPr>
        <sz val="8"/>
        <rFont val="Calibri"/>
        <family val="2"/>
        <scheme val="minor"/>
      </rPr>
      <t>(Bounty, Mars, Lion, Snickers, Nuts, twix, etc…)</t>
    </r>
  </si>
  <si>
    <r>
      <t xml:space="preserve">Biscuits </t>
    </r>
    <r>
      <rPr>
        <sz val="8"/>
        <rFont val="Calibri"/>
        <family val="2"/>
        <scheme val="minor"/>
      </rPr>
      <t>(BN, Barquettes, cookies, Madeleines, etc…)</t>
    </r>
  </si>
  <si>
    <t>paquet</t>
  </si>
  <si>
    <t xml:space="preserve"> M&amp;M's, Tic-Tac, Skittles</t>
  </si>
  <si>
    <t>sachet</t>
  </si>
  <si>
    <t>Bonbons petits sachets 40g</t>
  </si>
  <si>
    <t>Bouchées Rochers Suchard noir</t>
  </si>
  <si>
    <t>Boule Coco, Maxi Cocobat</t>
  </si>
  <si>
    <t xml:space="preserve">Café et déca dosettes </t>
  </si>
  <si>
    <t>25 sticks</t>
  </si>
  <si>
    <t>Carambar,Accrofourrés</t>
  </si>
  <si>
    <t>Chewing Gum Hollywood</t>
  </si>
  <si>
    <t>Chewing Gum sans sucre Stimorol original</t>
  </si>
  <si>
    <t>Chips 30g</t>
  </si>
  <si>
    <t>Freedent</t>
  </si>
  <si>
    <t>Glace</t>
  </si>
  <si>
    <t>Kinder délice, Savanne</t>
  </si>
  <si>
    <t>Napolitain</t>
  </si>
  <si>
    <t>Oréo</t>
  </si>
  <si>
    <t>Sorbet</t>
  </si>
  <si>
    <t>Sucettes</t>
  </si>
  <si>
    <t>Edulcorant de table</t>
  </si>
  <si>
    <t>2.4  Hygiène et droguerie</t>
  </si>
  <si>
    <t>Brosse à dent</t>
  </si>
  <si>
    <t>Dentifrice</t>
  </si>
  <si>
    <t>Déodorant</t>
  </si>
  <si>
    <t>Gel douche, Shampoing</t>
  </si>
  <si>
    <t>Mouchoirs</t>
  </si>
  <si>
    <t>Serviettes hygiénique</t>
  </si>
  <si>
    <t>Paquet</t>
  </si>
  <si>
    <t>Cadenas</t>
  </si>
  <si>
    <t>0min-15min</t>
  </si>
  <si>
    <t>15min-30min</t>
  </si>
  <si>
    <t>30min-45min</t>
  </si>
  <si>
    <t>45min-1H</t>
  </si>
  <si>
    <t>1H-1H15</t>
  </si>
  <si>
    <t>1H15-1H30</t>
  </si>
  <si>
    <t>1H30-1H45</t>
  </si>
  <si>
    <t>1H45-2H</t>
  </si>
  <si>
    <t>2H-2H15</t>
  </si>
  <si>
    <t>2H15-2H30</t>
  </si>
  <si>
    <t>2H30-2H45</t>
  </si>
  <si>
    <t>2H45-3H</t>
  </si>
  <si>
    <t>3H-3H15</t>
  </si>
  <si>
    <t>3H15-3H30</t>
  </si>
  <si>
    <t>3H30-3H45</t>
  </si>
  <si>
    <t>3H45-4H</t>
  </si>
  <si>
    <t>4H-4H15</t>
  </si>
  <si>
    <t>4H15-4H30</t>
  </si>
  <si>
    <t>4H30-4H45</t>
  </si>
  <si>
    <t>4H45-5H</t>
  </si>
  <si>
    <t>5H-5H15</t>
  </si>
  <si>
    <t>5H15-5H30</t>
  </si>
  <si>
    <t>5H30-5H45</t>
  </si>
  <si>
    <t>5H45-6H</t>
  </si>
  <si>
    <t>6H-6H15</t>
  </si>
  <si>
    <t>6H15-6H30</t>
  </si>
  <si>
    <t>6H30-6H45</t>
  </si>
  <si>
    <t>6H45-7H</t>
  </si>
  <si>
    <t>7H-7H15</t>
  </si>
  <si>
    <t>7H15-7H30</t>
  </si>
  <si>
    <t>7H30-7H45</t>
  </si>
  <si>
    <t>7H45-8H</t>
  </si>
  <si>
    <t>8H-8H15</t>
  </si>
  <si>
    <t>8H15-8H30</t>
  </si>
  <si>
    <t>8H30-8H45</t>
  </si>
  <si>
    <t>8H45-9H</t>
  </si>
  <si>
    <t>9H-9H15</t>
  </si>
  <si>
    <t>9H15-9H30</t>
  </si>
  <si>
    <t>9H30-9H45</t>
  </si>
  <si>
    <t>9H45-10H</t>
  </si>
  <si>
    <t>10H-10H15</t>
  </si>
  <si>
    <t>10H15-10H30</t>
  </si>
  <si>
    <t>10H30-10H45</t>
  </si>
  <si>
    <t>10H45-11H</t>
  </si>
  <si>
    <t>11H-11H15</t>
  </si>
  <si>
    <t>11H15-11H30</t>
  </si>
  <si>
    <t>11H30-11H45</t>
  </si>
  <si>
    <t>11H45-12H</t>
  </si>
  <si>
    <t>12H-24H</t>
  </si>
  <si>
    <t>2 jours</t>
  </si>
  <si>
    <t>3 jours</t>
  </si>
  <si>
    <t>4 jours</t>
  </si>
  <si>
    <t>5 jours</t>
  </si>
  <si>
    <t>6 jours</t>
  </si>
  <si>
    <t>7 jours</t>
  </si>
  <si>
    <t>Ticket perdu</t>
  </si>
  <si>
    <t>Libellé de l'analyse</t>
  </si>
  <si>
    <t>Libellé PASTEL</t>
  </si>
  <si>
    <t>Coefficient</t>
  </si>
  <si>
    <t>EXAMENS DE BIOLOGIE MEDICALE</t>
  </si>
  <si>
    <t>W061</t>
  </si>
  <si>
    <t>IDENTIFICATION DE BACTERIE AEROBIE TRANSMISE SANS SEROTYPAGE</t>
  </si>
  <si>
    <t>IDENT. BACT AERO SANS SEROTYP.</t>
  </si>
  <si>
    <t>W068</t>
  </si>
  <si>
    <t>PINK test</t>
  </si>
  <si>
    <t>W120</t>
  </si>
  <si>
    <t>Orexine A (hypocretine) LCR</t>
  </si>
  <si>
    <t>W380</t>
  </si>
  <si>
    <t>RECHERCHE DE MUTATIONS FREQUENTES DU GENE CFTR</t>
  </si>
  <si>
    <t>RECH MUTATION FREQUENTE CFTR</t>
  </si>
  <si>
    <t>W801</t>
  </si>
  <si>
    <t>DIAGNOSTIC MOLECULAIRE RAPIDE DES ANEUPLOIDIES 13, 18, 21</t>
  </si>
  <si>
    <t>DIAG MOL RAP ANEUPLO 13,18,21</t>
  </si>
  <si>
    <t>W802</t>
  </si>
  <si>
    <t>CARYOTYPE SUR PONCTION DE SANG LORS D'UNE INTERRUPTION DE GROSSESSE</t>
  </si>
  <si>
    <t>CARYO SFOET INTERRUP GROSSESSE</t>
  </si>
  <si>
    <t>W803</t>
  </si>
  <si>
    <t>PREPARATION D'UN CULOT DE CYTOGENETIQUE ET CONSERVATION</t>
  </si>
  <si>
    <t>PREP CONSERVATION CULOT CYTOGE</t>
  </si>
  <si>
    <t>W804</t>
  </si>
  <si>
    <t>TRI TISSULAIRE AVEC FRACTIONNEMENT DU PRELEVEMENT EN VUE D'ANALYSES MULTIPLES</t>
  </si>
  <si>
    <t>TRI TISSULAIRE FRACTIONNEMENT</t>
  </si>
  <si>
    <t>W805</t>
  </si>
  <si>
    <t>CARYOTYPE SUR UN DEUXIEME SITE DE PRELEVEMENT</t>
  </si>
  <si>
    <t>CARYO SECOND SITE</t>
  </si>
  <si>
    <t>W806</t>
  </si>
  <si>
    <t>CARYOTYPE SUR LIQUIDE AMNIOTIQUE HORS INDICATION</t>
  </si>
  <si>
    <t>CARYO FŒTAL L.AMNIO HORS INDIC</t>
  </si>
  <si>
    <t>W807</t>
  </si>
  <si>
    <t>DNA-THEQUE</t>
  </si>
  <si>
    <t>W808</t>
  </si>
  <si>
    <t>FICOLL</t>
  </si>
  <si>
    <t>W918</t>
  </si>
  <si>
    <t xml:space="preserve">SCREENING TOXICOLOGIQUE PAR HPLC COUPLEE A UNE BARETTE DE DIODES AVEC IDENTIFICATION DE L'ENSEMBLE </t>
  </si>
  <si>
    <t>MED LEG TOX HPLC/DIODES</t>
  </si>
  <si>
    <t>W919</t>
  </si>
  <si>
    <t>SCREENING TOXICOLOGIQUE PAR CHROMATOGRAPHIE COUPLEE A UN SPECTROMETRE DE MASSE AVEC IDENTIFICATION</t>
  </si>
  <si>
    <t>MED LEG TOX CHROMATO/S MASSE</t>
  </si>
  <si>
    <t>W921</t>
  </si>
  <si>
    <t>1 H D'EXPERTISE EN MEDECINE LEGALE</t>
  </si>
  <si>
    <t>MED LEG EXPERTISE 1H</t>
  </si>
  <si>
    <t>W923</t>
  </si>
  <si>
    <t>3 H D'EXPERTISE EN MEDECINE LEGALE</t>
  </si>
  <si>
    <t>MED LEG EXPERTISE 3H</t>
  </si>
  <si>
    <t>W928</t>
  </si>
  <si>
    <t xml:space="preserve">RECHERCHE DES CAUSES DE DECES EN MEDICO-LEGAL </t>
  </si>
  <si>
    <t xml:space="preserve">MED LEG RECH CAUSES DE DECES </t>
  </si>
  <si>
    <t>W929</t>
  </si>
  <si>
    <t>ALCOOLEMIE MEDICO LEGALE REALISEE OBLIGATOIREMENT EN CHROMATOGRAPHIE</t>
  </si>
  <si>
    <t>MED LEG ALCOOLEMIE / CHROMATO</t>
  </si>
  <si>
    <t>W931</t>
  </si>
  <si>
    <t>DOSAGE DES 4 FAMILLES DE STUPEFIANTS (OPIACES, COCAINE, AMPHETAMINES ET THC) DANS LE SANG PAR SPECTROMETRIE DE MASSE</t>
  </si>
  <si>
    <t>MED LEG 4 FAMILLES STUP SG /SM</t>
  </si>
  <si>
    <t>W932</t>
  </si>
  <si>
    <t>RECHERCHE ET DOSAGES DES MEDICAMENTS PSYCHOTROPES DANS LE SANG PAR SPECTROMETRIE DE MASSE ET BARRETTES</t>
  </si>
  <si>
    <t>MED LEG PSYCHOTROP /SM BAR.</t>
  </si>
  <si>
    <t>W934</t>
  </si>
  <si>
    <t>ELEMENTS MARQUEURS DE NOYADE VITALE : STRONTIUM DANS LE SANG ET L'EAU</t>
  </si>
  <si>
    <t>MED LEG STRONTIUM SG ET EAU</t>
  </si>
  <si>
    <t>W935</t>
  </si>
  <si>
    <t>RECHERCHE ET DOSAGE D'UN SEUL METAL PAR ICP-SM, MEDICO LEGAL</t>
  </si>
  <si>
    <t>MED LEG 1 METAL / ICP SM</t>
  </si>
  <si>
    <t>W944</t>
  </si>
  <si>
    <t>RECHERCHE ET DOSAGE SPECIFIQUE D'UN TOXIQUE PAR CHROMATOGRAPHIE COUPLEE A UN SPECTROMETRE DE MASSE</t>
  </si>
  <si>
    <t>MED LEG 1 TOXIQUE / CHROMA SM</t>
  </si>
  <si>
    <t>W946</t>
  </si>
  <si>
    <t>IDENTIFICATION ET DOSAGE DES AGENTS DE LA SOUMISSION CHIMIQUE DANS LE SANG ET/OU L'URINE</t>
  </si>
  <si>
    <t>MED LEG SOUCHI SG ET/OU UR.</t>
  </si>
  <si>
    <t>W947</t>
  </si>
  <si>
    <t xml:space="preserve"> ANALYSE DES PHANERES : RECHERCHE ET DOSAGE DES STUPEFIANTS PAR SPECTROMETRIE DE MASSE</t>
  </si>
  <si>
    <t>MED LEG STUP PHANERES / SM</t>
  </si>
  <si>
    <t>W950</t>
  </si>
  <si>
    <t>MED LEG PHANERES  PSYCHOTR SED</t>
  </si>
  <si>
    <t>W952</t>
  </si>
  <si>
    <t xml:space="preserve">IDENTIFICATION ET QUANTIFICATION DE SUBSTANCES INCONNUES DANS DES MATRICES NON BIOLOGIQUES </t>
  </si>
  <si>
    <t>MED LEG SUB MATRICES NON BIO</t>
  </si>
  <si>
    <t>W960</t>
  </si>
  <si>
    <t>IDENTIFICATION ET DOSAGE DES AGENTS DE LA SOUMISSION CHIMIQUE DANS LES PHANERES</t>
  </si>
  <si>
    <t>MED LEG PHANERES SOUCHI</t>
  </si>
  <si>
    <t>1-5 - Prix annuel au litre de l’évacuation des déchets (Déchets assimilés aux ordures ménagères, cartons, papiers) pour une entité extérieure intervenant au sein du CHU</t>
  </si>
  <si>
    <t>1-4 - Ateliers thérapeutiques</t>
  </si>
  <si>
    <t>7- SOINS BUCCO DENTAIRE ET IMPLANTOLOGIE</t>
  </si>
  <si>
    <t>8- ORTHOPEDIE</t>
  </si>
  <si>
    <t>8-1-Semelles orthopédiques</t>
  </si>
  <si>
    <t>8-2 -Orthèses et Attelles Main Poignet</t>
  </si>
  <si>
    <t>8-3- Lithotritie d'épaule</t>
  </si>
  <si>
    <t xml:space="preserve">9-1 - Consultation et bilans ostéopathiques </t>
  </si>
  <si>
    <t>9-2 - Séance ostéopathie</t>
  </si>
  <si>
    <t xml:space="preserve">12-1 Médecine et Chirurgie Esthétique </t>
  </si>
  <si>
    <t>13- AUTRES PRESTATIONS MEDICALES</t>
  </si>
  <si>
    <t>9- OSTEOPATHIE</t>
  </si>
  <si>
    <t>6-2 Communication des dossiers administratifs du personnel non médical</t>
  </si>
  <si>
    <t>2-1 Location de Salles</t>
  </si>
  <si>
    <t xml:space="preserve">2-3 Location de chambres d’hôtes </t>
  </si>
  <si>
    <t>2-4 Location Résidence IDE</t>
  </si>
  <si>
    <t>2-5 Occupation temporaire de locaux au m2</t>
  </si>
  <si>
    <t>3-1 Tarifs Mensuels</t>
  </si>
  <si>
    <t>3-2 Tarifs journaliers à titre occasionnel</t>
  </si>
  <si>
    <t>3-3 Tarif journalier assistantes maternelles samedis, dimanches et jour fériés</t>
  </si>
  <si>
    <t>4-1 Droits d'inscription CESU</t>
  </si>
  <si>
    <t>4-2 Préparation aux concours d'entrée aux écoles paramédicales</t>
  </si>
  <si>
    <t>4-3 Frais d'inscription aux concours d'entrée</t>
  </si>
  <si>
    <t>4-4 Droits annuels d'inscription (bibliothèque)</t>
  </si>
  <si>
    <t>4-5 Droits d'inscription à la scolarité</t>
  </si>
  <si>
    <t>4-6 Actions de formations organisées par les écoles ou les services médicaux du CHU</t>
  </si>
  <si>
    <t>4-7 Frais de gestion dossier IFA</t>
  </si>
  <si>
    <t>4-8 Formations - CRIAVS</t>
  </si>
  <si>
    <t>6-1 Communication des dossiers médicaux</t>
  </si>
  <si>
    <t>6-2 Communication de dossiers administratifs du personnel non médical</t>
  </si>
  <si>
    <t xml:space="preserve">6-3 Photocopies </t>
  </si>
  <si>
    <t>7-1 Dental-Scanner</t>
  </si>
  <si>
    <t>8-1 Semelles orthopédiques</t>
  </si>
  <si>
    <t>8-2 Orthèses et Attelles Main Poignet</t>
  </si>
  <si>
    <t>8-3 Lithotritie d'épaule</t>
  </si>
  <si>
    <t>9-1 Consultation et bilans ostéopathiques</t>
  </si>
  <si>
    <t>9-2 Séance ostéopathie</t>
  </si>
  <si>
    <t>10-1 Autopsies médico-légales</t>
  </si>
  <si>
    <t>10-2 Mise à disposition d'une salle d'autopsie pour les soins de conservation de corps</t>
  </si>
  <si>
    <t>10-3 Dépôts en chambre mortuaire du CHU</t>
  </si>
  <si>
    <t>11-ACTIVITE DE BIOLOGIE</t>
  </si>
  <si>
    <t>11-2 Tests innovants d'analyse cytogénétique des cellules souches pluripotentes humaines</t>
  </si>
  <si>
    <t>11-3 Tarif de prestations de biologie hors nomenclature hors RIHN + LC facturables aux établissements extérieurs</t>
  </si>
  <si>
    <t>12-SOINS ESTHETIQUES</t>
  </si>
  <si>
    <t>12-1 Médecine et Chirurgie Esthétique</t>
  </si>
  <si>
    <t xml:space="preserve">13- AUTRES PRESTATIONS MEDICALES </t>
  </si>
  <si>
    <t>1-      PRESTATIONS HOTELIERES</t>
  </si>
  <si>
    <t xml:space="preserve">2-      LOCATION </t>
  </si>
  <si>
    <t>I/ PRESTATIONS NON MEDICALES</t>
  </si>
  <si>
    <t>3-      PRESTATIONS SOCIALES – CRECHE FAMILIALE</t>
  </si>
  <si>
    <t>4-      FORMATION, PREPARATION AUX CONCOURS ET FRAIS D’INSCRIPTIONS</t>
  </si>
  <si>
    <t>5-      PRESTATIONS D'ACCOMPAGNEMENT ET DE CONSEIL</t>
  </si>
  <si>
    <t xml:space="preserve">6-      PRESTATIONS DIVERSES </t>
  </si>
  <si>
    <t>7-      SOINS BUCCO DENTAIRE ET IMPLANTOLOGIE</t>
  </si>
  <si>
    <t>8-      ORTHOPEDIE</t>
  </si>
  <si>
    <t>9-      OSTEOPATHIE</t>
  </si>
  <si>
    <t>10-  ACTIVITE MEDICO LEGALE</t>
  </si>
  <si>
    <t>4- FORMATION ET PREPARATION AUX CONCOURS ET FRAIS D'INSCRIPTIONS</t>
  </si>
  <si>
    <t>CF ANNEXE 1-4</t>
  </si>
  <si>
    <t>CF ANNEXE 6-5</t>
  </si>
  <si>
    <t>CF ANNEXE 11-3</t>
  </si>
  <si>
    <t>CF ANNEXE 12-1</t>
  </si>
  <si>
    <t>CF ANNEXE 12-2</t>
  </si>
  <si>
    <t>ANNEXE 1.4 - Ateliers thérapeutiques</t>
  </si>
  <si>
    <t>ANNEXE 6-5 - TARIFS PARKING CHU LAPEYRONIE</t>
  </si>
  <si>
    <t xml:space="preserve">ANNEXE 12-1 - Tarifs de chirugie esthétique </t>
  </si>
  <si>
    <t>7-2 Implants multifocaux</t>
  </si>
  <si>
    <t>7-3- Implants oreille moyenne totalement implantable</t>
  </si>
  <si>
    <t>7-4 Prothèses dentaires</t>
  </si>
  <si>
    <t>7-2 - Implants multifocaux</t>
  </si>
  <si>
    <t>7-4 - Prothèses dentaires</t>
  </si>
  <si>
    <t>7-3 Implants oreille moyenne totalement implantable</t>
  </si>
  <si>
    <t>CF ANNEXE 7-4</t>
  </si>
  <si>
    <t>ANNEXE 7-4 - PROTHESES DENTAIRES</t>
  </si>
  <si>
    <t>7-4-1 - Prothèses scellées (sur dents naturelles ou sur implants)</t>
  </si>
  <si>
    <t>7-4-2 - Prothèses Adjointes (P.A.)</t>
  </si>
  <si>
    <t>7-4-3 - Chirurgie</t>
  </si>
  <si>
    <t>7-4-4 - Implants</t>
  </si>
  <si>
    <t>7-4-5 - Prothèses sur implant (voir aussi 8.1- Prothèses scellées)</t>
  </si>
  <si>
    <t>7-4-6 - Parodontologie</t>
  </si>
  <si>
    <t>7-4-7 - Orthopédie dento-faciale</t>
  </si>
  <si>
    <t>7-4-8 - Odontologie Pédiatrique</t>
  </si>
  <si>
    <t>7-4-9 - Odontologie conservatrice</t>
  </si>
  <si>
    <t>7-4-10 - Endodontie HN</t>
  </si>
  <si>
    <t>7-4-11 - Apnées du sommeil</t>
  </si>
  <si>
    <t>7-4-12 - Divers HN</t>
  </si>
  <si>
    <t>CODE</t>
  </si>
  <si>
    <t>CHU Formation continue (par participant) et GHT CHU Mtp</t>
  </si>
  <si>
    <t xml:space="preserve">Formation A.F.G.S.U.  SSE (ex NRBCE; par participant) </t>
  </si>
  <si>
    <t xml:space="preserve">Formation action simulation HF avec vidéo et technicien intra muros CHU (7h / par apprenant) </t>
  </si>
  <si>
    <t>Formation action simulation (avec vidéo, technicien, formateur) extra muros (7h / par apprenant)</t>
  </si>
  <si>
    <t>Prestation extra muros vidéo mobile avec technicien (journée) sans animation</t>
  </si>
  <si>
    <t xml:space="preserve">   MICROSATELLITES</t>
  </si>
  <si>
    <t>I.F.A.concours n°2-sept 2020</t>
  </si>
  <si>
    <t>I.F.A.concours n°1-avril 2020</t>
  </si>
  <si>
    <t xml:space="preserve">1ère session </t>
  </si>
  <si>
    <t xml:space="preserve">2ème session </t>
  </si>
  <si>
    <t>IFSI sélection hors Parcoursup (en attente des directives nationales)</t>
  </si>
  <si>
    <t>700 € / personne si groupe de 5 personnes</t>
  </si>
  <si>
    <t>6-4 - Photocopies pour thèse et mémoire à destination des étutiants du CHU</t>
  </si>
  <si>
    <t>Reprographie</t>
  </si>
  <si>
    <t>Impression couleur recto seul en A4</t>
  </si>
  <si>
    <t>Tarif par page</t>
  </si>
  <si>
    <t>L'unité</t>
  </si>
  <si>
    <t>Impression noir et blanc recto seul en A4</t>
  </si>
  <si>
    <t>Forfait finition</t>
  </si>
  <si>
    <t>6-5- Carte à puce CHU de Montpellier</t>
  </si>
  <si>
    <t>6-6 - Parking Lapeyronie</t>
  </si>
  <si>
    <t>6-5 Carte à puce CHU de Montpellier</t>
  </si>
  <si>
    <t>6-6 Parking Lapeyronie</t>
  </si>
  <si>
    <t>14-TARIFS DE PRESTATIONS JOURNALIERS EN HOSPITALISATION (TICKET MODERATEUR)</t>
  </si>
  <si>
    <t>CF.ANNEXE 14</t>
  </si>
  <si>
    <t>TEMPS COMPLET ET HOSPITALISATION SEMAINE</t>
  </si>
  <si>
    <t xml:space="preserve">MEDECINE                                                                                                  </t>
  </si>
  <si>
    <t>Code 11 mode traitement 03 et 20</t>
  </si>
  <si>
    <t>TARIF</t>
  </si>
  <si>
    <t>TMR (20%)</t>
  </si>
  <si>
    <t xml:space="preserve">MEDECINE GENERALE  </t>
  </si>
  <si>
    <t>DISCIPLINES PEDIATRIQUES</t>
  </si>
  <si>
    <t>RHUMATOLOGIE et SURVEILLANCE CONTINUE en RHUMATOLOGIE</t>
  </si>
  <si>
    <t>DERMATOLOGIE</t>
  </si>
  <si>
    <t>PNEUMOLOGIE</t>
  </si>
  <si>
    <t>ENDOCRINOLOGIE</t>
  </si>
  <si>
    <t>DISCIPLINES NEUROLOGIQUES</t>
  </si>
  <si>
    <t>HEPATO-GASTRO-ENTEROLOGIE</t>
  </si>
  <si>
    <t>CARDIOLOGIE</t>
  </si>
  <si>
    <t>NEPHROLOGIE</t>
  </si>
  <si>
    <t>HEMATOLOGIE</t>
  </si>
  <si>
    <t>MEDECINE GYNECOLOGIQUE</t>
  </si>
  <si>
    <t>TRAITEMENT INSUFFISANCE RESPIRATOIRE PROLONGEE</t>
  </si>
  <si>
    <t>URGENCES</t>
  </si>
  <si>
    <t xml:space="preserve">CHIRURGIE                                                                                                   </t>
  </si>
  <si>
    <t>Code 12 mode  traitement 03 et 20</t>
  </si>
  <si>
    <t>CHIRURGIE GENERALE,SURVEILLANCE CONTINUE DE NATURE CHIRURGICALE</t>
  </si>
  <si>
    <t>TRAUMATOLOGIE,ORTHOPEDIE et SURVEILLANCE CONTINUE en TRAUMATOLOGIE</t>
  </si>
  <si>
    <t>CHIRURGIE CARDIO-VASCULAIRE et CHIRURGIE THORACIQUE</t>
  </si>
  <si>
    <t>O.R.L. - OPHTALMOLOGIE et TRANSPLANTATION</t>
  </si>
  <si>
    <t>UROLOGIE</t>
  </si>
  <si>
    <t>STOMATOLOGIE et CHIRURGIE MAXILLO-FACIALE</t>
  </si>
  <si>
    <t>CHIRURGIE INFANTILE</t>
  </si>
  <si>
    <t>CHIRURGIE GYNECOLOGIE-OBSTETRIQUE</t>
  </si>
  <si>
    <t>NEURO-CHIRURGIE</t>
  </si>
  <si>
    <t>TRAITEMENT des GRANDS BRULES</t>
  </si>
  <si>
    <t xml:space="preserve">TEMPS COMPLET SPECIALITES COUTEUSES                                                           </t>
  </si>
  <si>
    <t>Code 20 mode de traitement 03</t>
  </si>
  <si>
    <r>
      <t xml:space="preserve">REANIMATION ET SOINS INTENSIFS  </t>
    </r>
    <r>
      <rPr>
        <sz val="10"/>
        <rFont val="Arial"/>
        <family val="2"/>
      </rPr>
      <t xml:space="preserve">(DAR A-B-C-D, Pédiatrie 2 et 3, Cardio A, Mal respiratoires, Réa Métabolique,Neurologie A, Neuro chir A et B, Centre d'Assitance Respiratoire et Réanimation Médicale, </t>
    </r>
    <r>
      <rPr>
        <sz val="10"/>
        <color indexed="8"/>
        <rFont val="Arial"/>
        <family val="2"/>
      </rPr>
      <t>néonatologie HC et soins berceaux HC)</t>
    </r>
  </si>
  <si>
    <r>
      <t xml:space="preserve">  </t>
    </r>
    <r>
      <rPr>
        <b/>
        <sz val="10"/>
        <color indexed="8"/>
        <rFont val="Arial"/>
        <family val="2"/>
      </rPr>
      <t xml:space="preserve">SOINS CONTINUS </t>
    </r>
    <r>
      <rPr>
        <sz val="10"/>
        <color indexed="8"/>
        <rFont val="Arial"/>
        <family val="2"/>
      </rPr>
      <t>(St Eloi, NSTC, ORL CMF SC, orthopédie, chir infantile orthopédique,chir infantile plastique, chir infantile viscérale, chirurgie transplantation)</t>
    </r>
  </si>
  <si>
    <r>
      <t xml:space="preserve">TRAITEMENT des GRANDS BRULES </t>
    </r>
    <r>
      <rPr>
        <sz val="10"/>
        <rFont val="Arial"/>
        <family val="2"/>
      </rPr>
      <t>(Brulés Réanimation et HC)</t>
    </r>
  </si>
  <si>
    <r>
      <t xml:space="preserve">CANCEROLOGIE HAUTEMENT SPECIALISEE </t>
    </r>
    <r>
      <rPr>
        <sz val="10"/>
        <rFont val="Arial"/>
        <family val="2"/>
      </rPr>
      <t xml:space="preserve">(Hématologie et Oncologie Médicale et </t>
    </r>
    <r>
      <rPr>
        <sz val="10"/>
        <color indexed="8"/>
        <rFont val="Arial"/>
        <family val="2"/>
      </rPr>
      <t>pédiatrique et hématologie intensive TC)</t>
    </r>
  </si>
  <si>
    <t xml:space="preserve">TEMPS INCOMPLET </t>
  </si>
  <si>
    <t xml:space="preserve">HDJ MEDECINE </t>
  </si>
  <si>
    <t>CODE 50- Mode  Traitement 04</t>
  </si>
  <si>
    <t xml:space="preserve">CHIRURGIE   </t>
  </si>
  <si>
    <t xml:space="preserve"> CODE 59 Mode Traitement 04</t>
  </si>
  <si>
    <t>CHIR. AMBULAT.</t>
  </si>
  <si>
    <t xml:space="preserve"> CODE 90-Mode Traitement 23</t>
  </si>
  <si>
    <t xml:space="preserve">REEDUCATION  </t>
  </si>
  <si>
    <t xml:space="preserve"> CODE 56 Mode Traitement 04</t>
  </si>
  <si>
    <t xml:space="preserve">DIALYSES    </t>
  </si>
  <si>
    <t>CODE 52 Mode Traitement 19</t>
  </si>
  <si>
    <t xml:space="preserve">SPECIALITES COUTEUSES           </t>
  </si>
  <si>
    <t>CODE 51 Mode Traitement 04</t>
  </si>
  <si>
    <t>HOSPITALISATION à DOMICILE</t>
  </si>
  <si>
    <t xml:space="preserve"> CODE 79 Mode Traitement 06</t>
  </si>
  <si>
    <t>SOINS DE SUITE ET DE READAPTATION</t>
  </si>
  <si>
    <t xml:space="preserve">TARIF </t>
  </si>
  <si>
    <t>Soins de suite et de réadaptation Centre ANTONIN BALMES-BELLEVUE</t>
  </si>
  <si>
    <t xml:space="preserve">CODE 30 Mode Traitement 03     </t>
  </si>
  <si>
    <t xml:space="preserve">Soins de suite et de réadaptation REEDUCATION FONCTIONNELLE CENTRALE LAPEYRONIE </t>
  </si>
  <si>
    <t xml:space="preserve">CODE 31 Mode Traitement 03 et 20                                                       </t>
  </si>
  <si>
    <t>PSYCHIATRIE</t>
  </si>
  <si>
    <t>CODE 13 Mode Traitement 03</t>
  </si>
  <si>
    <t>HOSPITALISATION COMPLETE ADULTES</t>
  </si>
  <si>
    <t>CODE 14 ModeTraitement 03 et 20</t>
  </si>
  <si>
    <t>HOSPITALISATION COMPLETE ENFANTS</t>
  </si>
  <si>
    <t>CODE 54 Mode Traitement 04</t>
  </si>
  <si>
    <t>HOSPITALISATION DE JOUR ADULTES</t>
  </si>
  <si>
    <t>CODE 55 Mode Traitement 04</t>
  </si>
  <si>
    <t>HOSPITALISATION DE JOUR ENFANTS</t>
  </si>
  <si>
    <t>CODE 60 Mode Traitement  05</t>
  </si>
  <si>
    <t>HOSPITALISATION DE NUIT ADULTES ET ENFANTS (M.P.E.A.)</t>
  </si>
  <si>
    <t>CODE 70 Mode Traitement 06 et 24</t>
  </si>
  <si>
    <t>PLACEMENTS EXTERIORISES (hospitalisation à domicile,places d'accueil familial thérapeutique,  places en appartements thérapeutiques)</t>
  </si>
  <si>
    <t>SMUR</t>
  </si>
  <si>
    <t>TMR (35%)</t>
  </si>
  <si>
    <r>
      <t xml:space="preserve">Pour 30 mn </t>
    </r>
    <r>
      <rPr>
        <b/>
        <sz val="10"/>
        <rFont val="Arial"/>
        <family val="2"/>
      </rPr>
      <t>Transports terrestres CHU</t>
    </r>
  </si>
  <si>
    <r>
      <t xml:space="preserve">Pour 30 mn </t>
    </r>
    <r>
      <rPr>
        <b/>
        <sz val="10"/>
        <rFont val="Arial"/>
        <family val="2"/>
      </rPr>
      <t>Transports terrestres CHU (médicalisation)</t>
    </r>
  </si>
  <si>
    <r>
      <t xml:space="preserve">Pour 1 mn </t>
    </r>
    <r>
      <rPr>
        <b/>
        <sz val="10"/>
        <rFont val="Arial"/>
        <family val="2"/>
      </rPr>
      <t>Transports hélicoptères</t>
    </r>
  </si>
  <si>
    <r>
      <t xml:space="preserve">Pour 1 mn </t>
    </r>
    <r>
      <rPr>
        <b/>
        <sz val="10"/>
        <rFont val="Arial"/>
        <family val="2"/>
      </rPr>
      <t>Transports avions (médicalisation)</t>
    </r>
  </si>
  <si>
    <t>Forfait Mise à disposition d’une unité mobile de réanimation</t>
  </si>
  <si>
    <t>UNITE DE SOINS DE LONGUE DUREE (Section Soins)</t>
  </si>
  <si>
    <r>
      <t xml:space="preserve">CODE 41 - </t>
    </r>
    <r>
      <rPr>
        <b/>
        <sz val="10"/>
        <rFont val="Arial"/>
        <family val="2"/>
      </rPr>
      <t>GIR 1 ET 2</t>
    </r>
  </si>
  <si>
    <r>
      <t xml:space="preserve">CODE 42 - </t>
    </r>
    <r>
      <rPr>
        <b/>
        <sz val="10"/>
        <rFont val="Arial"/>
        <family val="2"/>
      </rPr>
      <t>GIR 3 ET 4</t>
    </r>
  </si>
  <si>
    <r>
      <t xml:space="preserve">CODE 43 - </t>
    </r>
    <r>
      <rPr>
        <b/>
        <sz val="10"/>
        <rFont val="Arial"/>
        <family val="2"/>
      </rPr>
      <t>GIR 5 ET 6</t>
    </r>
  </si>
  <si>
    <t>Moins de 60 ans (86)</t>
  </si>
  <si>
    <t>UNITE DE SOINS DE LONGUE DUREE  (HEBERGEMENT)</t>
  </si>
  <si>
    <t>HEBERGEMENT PLUS DE 60 ANS (code 84)</t>
  </si>
  <si>
    <t>HEBERGEMENT MOINS DE 60 ANS (code 85 )</t>
  </si>
  <si>
    <t>UNITE DE SOINS DE LONGUE DUREE  (DEPENDANCE)</t>
  </si>
  <si>
    <r>
      <t xml:space="preserve">CODE 81 - </t>
    </r>
    <r>
      <rPr>
        <b/>
        <sz val="10"/>
        <rFont val="Arial"/>
        <family val="2"/>
      </rPr>
      <t>GIR 1 ET 2</t>
    </r>
  </si>
  <si>
    <r>
      <t xml:space="preserve">CODE 82 - </t>
    </r>
    <r>
      <rPr>
        <b/>
        <sz val="10"/>
        <rFont val="Arial"/>
        <family val="2"/>
      </rPr>
      <t>GIR 3 ET 4</t>
    </r>
  </si>
  <si>
    <r>
      <t xml:space="preserve">CODE 83 - </t>
    </r>
    <r>
      <rPr>
        <b/>
        <sz val="10"/>
        <rFont val="Arial"/>
        <family val="2"/>
      </rPr>
      <t>GIR 5 ET 6</t>
    </r>
  </si>
  <si>
    <t>SOMME LIMITE APA</t>
  </si>
  <si>
    <r>
      <t xml:space="preserve"> </t>
    </r>
    <r>
      <rPr>
        <b/>
        <sz val="10"/>
        <rFont val="Arial"/>
        <family val="2"/>
      </rPr>
      <t>GIR 1 ET 2</t>
    </r>
  </si>
  <si>
    <r>
      <t xml:space="preserve"> </t>
    </r>
    <r>
      <rPr>
        <b/>
        <sz val="10"/>
        <rFont val="Arial"/>
        <family val="2"/>
      </rPr>
      <t>GIR 3 ET 4</t>
    </r>
  </si>
  <si>
    <t>SOMME A LA CHARGE PATIENT</t>
  </si>
  <si>
    <t>PERSONNES DE PLUS DE 60 ANS HORS DEPARTEMENT</t>
  </si>
  <si>
    <t>TARIF JOURNALIER GIR 1-2</t>
  </si>
  <si>
    <t>TARIF JOURNALIER GIR 3-4</t>
  </si>
  <si>
    <t>TARIF JOURNALIER GIR 5-6</t>
  </si>
  <si>
    <t xml:space="preserve">TARIF RESERVATION </t>
  </si>
  <si>
    <t>RESERVATION PLUS DE 60 ANS  (code 87)</t>
  </si>
  <si>
    <t>RESERVATION MOINS DE 60 ANS (code 88)</t>
  </si>
  <si>
    <t xml:space="preserve">Consultation suite séjour &lt; 6 mois </t>
  </si>
  <si>
    <t xml:space="preserve">Consultation suite séjour &gt;ou= à  6 mois </t>
  </si>
  <si>
    <t xml:space="preserve">      Recyclage AFGSU SSE exercice (par participant)</t>
  </si>
  <si>
    <t>13-4 Produits pharmaceutiques facturés aux établissements de Santé dans le cadre de dépannage (frais de gestion)</t>
  </si>
  <si>
    <t>13-5 Transport bariatrique / heure</t>
  </si>
  <si>
    <t>13-6 Caution pour prêt de moniteur cardio respiratoire (Enregistrement cardio respiratoire du nourrisson)</t>
  </si>
  <si>
    <t xml:space="preserve">13-7  Bilan de santé des avocats </t>
  </si>
  <si>
    <t>13-8  Bilan de santé des notaires</t>
  </si>
  <si>
    <t>13-9 Soins de Pédicurie classiques</t>
  </si>
  <si>
    <t xml:space="preserve">acte d'échographie cardiaque en sus souhaité par la Chambre des notaires de l'Hérault </t>
  </si>
  <si>
    <t>13-5 Transport bariatrique/heure</t>
  </si>
  <si>
    <t>13-7  Bilan de santé des avocats</t>
  </si>
  <si>
    <t xml:space="preserve">II - PRESTATIONS MEDICALES PAR THEMATIQUE DE SOINS </t>
  </si>
  <si>
    <t>TARIFS 2020
(Hors Taxes)</t>
  </si>
  <si>
    <t>1-1  Restauration</t>
  </si>
  <si>
    <t>1-2  Chambres</t>
  </si>
  <si>
    <t xml:space="preserve">1-3  Blanchisserie </t>
  </si>
  <si>
    <t>1-4  Ateliers thérapeutiques</t>
  </si>
  <si>
    <t>1-5  Prix annuel au litre de l’évacuation des déchets pour une entité extérieure intervenant au sein du CHU</t>
  </si>
  <si>
    <t xml:space="preserve">8-4 Injection Cellular Matrix </t>
  </si>
  <si>
    <t>6-7 Facturation clé perdue ou non restituée par une personne autre qu’un agent du CHU</t>
  </si>
  <si>
    <t>Supplement journalier au delà de 5 jours pour les patients CODID -19</t>
  </si>
  <si>
    <t>TARIFS 2021 HT</t>
  </si>
  <si>
    <t>TARIFS 2021 TTC</t>
  </si>
  <si>
    <t>Tarif 2021 (BHN à 0,27 €)</t>
  </si>
  <si>
    <t>téléguidage ARM sur ACR HF (par participant)</t>
  </si>
  <si>
    <t>CEHT Formation continue CHU (par participant)</t>
  </si>
  <si>
    <t>Formation urgences en réa pédiatriques PUER/IDE  (7h par participant)</t>
  </si>
  <si>
    <t>Formation continue ARM simulation HF (7h par participant)</t>
  </si>
  <si>
    <t>Groupe AFGSU 2 (tarif de groupe pour collectivités conventionnées par participant)</t>
  </si>
  <si>
    <t>Formation continue formateur GSU (7hr) (par participant)</t>
  </si>
  <si>
    <t>Formation initiale formateur GSU (10 jours) IFSI (par participant)</t>
  </si>
  <si>
    <t>Formation initiale formateur GSU (10 jours) (par participant)</t>
  </si>
  <si>
    <t>Formation simulation en santé (par participant 7h)</t>
  </si>
  <si>
    <t xml:space="preserve">Formation action simulation HF sans vidéo intra muros CHU (7h tarif de groupe) </t>
  </si>
  <si>
    <t>PHTLS recyclage (par participant)</t>
  </si>
  <si>
    <t>Prise ne charge de l'urgence en petite enfance  par participant (journée)</t>
  </si>
  <si>
    <t>Location plateforme de simulation à l'heure tout compris</t>
  </si>
  <si>
    <t>FAE IDE  éducation nationale (participant)</t>
  </si>
  <si>
    <t xml:space="preserve"> AFGSU - SSE tarif de groupe CHU (journée)</t>
  </si>
  <si>
    <t xml:space="preserve"> AFGSU - SSE  (journée)</t>
  </si>
  <si>
    <t>1612.80 €</t>
  </si>
  <si>
    <t>SEQUENCAGE Long-reads Nanopore</t>
  </si>
  <si>
    <t>NA</t>
  </si>
  <si>
    <t>Bilan orthodontique adulte</t>
  </si>
  <si>
    <t>Devis lingual partiel 5/5 bi maxillaire en 12 mois: 500 € demandés le jour de l'empreinte/ 2 semestres à 1000 €/ contention 400 € en sus</t>
  </si>
  <si>
    <t>Devis lingual partiel 5/5 mono maxillaire: 500 € demandés le jour de l'empreinte/ 2 semestres à 750 €/ contention 400 € en sus</t>
  </si>
  <si>
    <t>Devis traitement mixte lingual maxillaire / vestibulaire mandibulaire durée 24 mois : 500 € demandés le jour de l'empreinte/ 4 semestres à 750 €/ contention 400 € en sus</t>
  </si>
  <si>
    <t>Devis traitement par gouttières light bi maxillaire 12 mois (14 gouttières maximum): 500 € demandés le jour de l'empreinte/ 2 semestres à 900 €/ contention 400 € en sus</t>
  </si>
  <si>
    <t>Devis traitement par gouttières light monomaxillaire 12 mois (14 gouttières maximum): 500 € demandés le jour de l'empreinte/ 2 semestres à 600 €/ contention 400 € en sus</t>
  </si>
  <si>
    <t>Devis traitement par gouttières complet bi maxillaire 24 mois (supérieur à 20 gouttières): 500 € demandés le jour de l'empreinte/ 4 semestres à 875 €/ contention 400 € en sus</t>
  </si>
  <si>
    <t>TARIFS 2021</t>
  </si>
  <si>
    <t>TARIFS 2021
(Hors Taxes)</t>
  </si>
  <si>
    <t>Tarif HT 2021</t>
  </si>
  <si>
    <t>Tarif HT 2020</t>
  </si>
  <si>
    <t>Tarifs Publics 2021 TTC</t>
  </si>
  <si>
    <t>TARIF PAR SEANCE 2021</t>
  </si>
  <si>
    <t>TARIFS DE PRESTATIONS JOURNALIERS (prix de journée)                                                   APPLICABLES  AU 01/07/2020 ARRETE ARS DU 19/06/2020</t>
  </si>
  <si>
    <t>TARIFS DEPENDANCE ET HEBERGEMENT                                                                                   APPLICABLES AU 01/06/2020 ARRETE DU 29.05.2020</t>
  </si>
  <si>
    <t>Tarif TTC 2021</t>
  </si>
  <si>
    <t>En attente des tarifs actualisés pour 2021</t>
  </si>
  <si>
    <t>Location de poids lourd avec chauffeur - En attente des tarifs actualisés pour 2021</t>
  </si>
  <si>
    <t>Sauf compteur spécifique  € / Litres / Tonnes - En attente des tarifs actualisés pour 2021</t>
  </si>
  <si>
    <t>Sauf compteur spécifique € / Kwh - En attente des tarifs actualisés pour 2021</t>
  </si>
  <si>
    <t>Sauf compteur spécifique  € / Kwh - En attente des tarifs actualisés pour 2021</t>
  </si>
  <si>
    <t>Sauf compteur spécifique  € / m3 - En attente des tarifs actualisés pour 2021</t>
  </si>
  <si>
    <t>en attente des tarifs de l'arrêté ministériel été 2021</t>
  </si>
  <si>
    <t xml:space="preserve">2.8-Occupation temporaire de locaux au m2 </t>
  </si>
  <si>
    <t>Ce tarif n'intrègre pas les charges détaillées ci-dessous</t>
  </si>
  <si>
    <t>Sauf compteur spécifique  € / m3</t>
  </si>
  <si>
    <t>Sauf compteur spécifique  € / Kwh</t>
  </si>
  <si>
    <t>Sauf compteur spécifique € / Kwh</t>
  </si>
  <si>
    <t xml:space="preserve"> Fioul / Gaz industriel</t>
  </si>
  <si>
    <t>Sauf compteur spécifique  € / Litres / Tonnes</t>
  </si>
  <si>
    <t>% de la redevance d'occupation temporaire de locaux chargés</t>
  </si>
  <si>
    <t>TARIF HT 2021</t>
  </si>
  <si>
    <t>TARIF TTC 2021</t>
  </si>
  <si>
    <t>2 - LOCATION DIVERS LOCAUX</t>
  </si>
  <si>
    <t>COMMENTAIRES</t>
  </si>
  <si>
    <t xml:space="preserve">Pour 100 patients maximum annuel </t>
  </si>
  <si>
    <t>13-10 - Tarif de rétrocession de collyres de serum autologue (CSA)</t>
  </si>
  <si>
    <t>W854</t>
  </si>
  <si>
    <t>CF ANNEXE</t>
  </si>
  <si>
    <t>ACTIVITE ENZYMATIQUE DE L ADENOSINE DEAMINASE 2</t>
  </si>
  <si>
    <t xml:space="preserve">ITEMS A SUPPRIMER </t>
  </si>
  <si>
    <t>7-4 - Soins et prothèses bucco-dentaires</t>
  </si>
  <si>
    <t>Couronne Chrome-Cobalt</t>
  </si>
  <si>
    <t>Elément métallique type CONUS (overdenture)</t>
  </si>
  <si>
    <t>BRIDGES éléments de base</t>
  </si>
  <si>
    <t>1 pilier de bridge céramique monolithique</t>
  </si>
  <si>
    <t>1 pilier de bridge CIV céramo-métallique</t>
  </si>
  <si>
    <t>1 pilier de bridge céramo-métallique</t>
  </si>
  <si>
    <t>1 pilier de bridge métal</t>
  </si>
  <si>
    <t>1 intermédiaire de bridge céramique monolithique</t>
  </si>
  <si>
    <t>1 intermédiaire de bridge céramo-métallique</t>
  </si>
  <si>
    <t>1 intermédiaire de bridge métal</t>
  </si>
  <si>
    <t>BRIDGE  éléments supplémentaires</t>
  </si>
  <si>
    <t>Elément métallique en extension</t>
  </si>
  <si>
    <t>HBMD776</t>
  </si>
  <si>
    <t>Elément céramique ou céramo-métallique en extension</t>
  </si>
  <si>
    <t>HBMD689</t>
  </si>
  <si>
    <t>BRIDGES COLLES (B.C.) (pilier = ancrage coronaire partiel)</t>
  </si>
  <si>
    <t>Pilier attelle métallique B.C.</t>
  </si>
  <si>
    <t>HBLD466, HBLD414, HBLD179, HBLD453, HBLD093</t>
  </si>
  <si>
    <t>Pilier attelle céramo-métallique B.C.</t>
  </si>
  <si>
    <t>HBLD466, HBLD414, HBLD179, HBLD453, HBLD094</t>
  </si>
  <si>
    <t>Pilier attelle céramique B.C.</t>
  </si>
  <si>
    <t>HBLD466, HBLD414, HBLD179, HBLD453, HBLD095</t>
  </si>
  <si>
    <t>HBLD466, HBLD414, HBLD179, HBLD453, HBLD096</t>
  </si>
  <si>
    <t>Intermédiaire céramo-métallique B.C.</t>
  </si>
  <si>
    <t>HBLD466, HBLD414, HBLD179, HBLD453, HBLD097</t>
  </si>
  <si>
    <t>Intermédiaire céramique B.C.</t>
  </si>
  <si>
    <t>HBLD466, HBLD414, HBLD179, HBLD453, HBLD098</t>
  </si>
  <si>
    <t xml:space="preserve">Facette CEREC ou céramique </t>
  </si>
  <si>
    <t>Onlay coiffes partielles</t>
  </si>
  <si>
    <t>Couronne provisoire réalisée au fauteuil</t>
  </si>
  <si>
    <t>Couronne provisoire labo (la 1ère)</t>
  </si>
  <si>
    <t>chaque élément suivant (labo)</t>
  </si>
  <si>
    <t>Couronne provisoire sur implant réalisée au fauteuil</t>
  </si>
  <si>
    <t>Couronne provisoire sur implant réalisée au laboratoire</t>
  </si>
  <si>
    <t>Bridge provisoire réalisé au fauteuil (par élément)</t>
  </si>
  <si>
    <t>HBLD034</t>
  </si>
  <si>
    <t>Bridge provisoire réalisé au laboratoire (par élément)</t>
  </si>
  <si>
    <t xml:space="preserve"> P.E.I</t>
  </si>
  <si>
    <t>Attachement non magnétique</t>
  </si>
  <si>
    <t>Changement de dipositif d'attachement  (hors coût de l'attachement)</t>
  </si>
  <si>
    <t>HBKD005</t>
  </si>
  <si>
    <t>Fracture (labo externe)</t>
  </si>
  <si>
    <t>Fracture (labo interne)</t>
  </si>
  <si>
    <t>Adjonction ou rajout avec soudure de dent ou de crochet sur PA  (1er élément)</t>
  </si>
  <si>
    <t>Adjonction ou rajout avec soudure de dent ou de crochet sur PA  (chaque élément suivant)</t>
  </si>
  <si>
    <t>Protection dento - maxillaire individuelle exécutée sur empreintes</t>
  </si>
  <si>
    <t>PAFA010</t>
  </si>
  <si>
    <t>GBBA364</t>
  </si>
  <si>
    <t>Confection d'une réplique pour transplantation</t>
  </si>
  <si>
    <t>Guides (facturés en cas de non pose d'implant après étude pré implantaire)</t>
  </si>
  <si>
    <t>Dépose d'implant (posé hors du CSD)</t>
  </si>
  <si>
    <t>1 implant</t>
  </si>
  <si>
    <t>LBGA004</t>
  </si>
  <si>
    <t>chaque implant supplémentaire</t>
  </si>
  <si>
    <t>LBGA003 à LBGA113</t>
  </si>
  <si>
    <t>Bilan parodontal</t>
  </si>
  <si>
    <t>HBQD001</t>
  </si>
  <si>
    <t>Détartrage (supplémentaire, donc non pris en charge)</t>
  </si>
  <si>
    <t>Chirurgie d'assainissement par lambeau par secteur</t>
  </si>
  <si>
    <t>Chirurgie muco-gingivale avec greffe de recouvrement</t>
  </si>
  <si>
    <t>Greffe gingivale sur un sextant</t>
  </si>
  <si>
    <t>HBED024</t>
  </si>
  <si>
    <t>Ostéoplastie soustractive de l’arcade alvéolaire sur un secteur de 1 à 3 dents</t>
  </si>
  <si>
    <t>Ostéoplastie soustractive de l’arcade alvéolaire sur un secteur de 7 dents et plus</t>
  </si>
  <si>
    <t>HBFA003</t>
  </si>
  <si>
    <t>Chirurgie par lambeau avec comblement sur 7 dents ou plus</t>
  </si>
  <si>
    <t>Ostéoplastie d'une alvéole dentaire avec comblement par biomatériau</t>
  </si>
  <si>
    <t>Ancrage osseux par plaque, par côté</t>
  </si>
  <si>
    <t>Formation de formateur en présentiel de la BOAT</t>
  </si>
  <si>
    <t>Formation initiale en présentiel</t>
  </si>
  <si>
    <t>Formation initiale en Blended-learning</t>
  </si>
  <si>
    <t>Formation intiale en présentiel</t>
  </si>
  <si>
    <t>Formation initale en Blended-learning</t>
  </si>
  <si>
    <t>13-10 Tarifs de rétrocession de collyre de sérum autologue (CSA)</t>
  </si>
  <si>
    <t>pour 100 patients maximum annuel</t>
  </si>
  <si>
    <t xml:space="preserve">ANNEXE 12-2 </t>
  </si>
  <si>
    <t xml:space="preserve">12-3 Acte de cryolipolyse à visée esthétique </t>
  </si>
  <si>
    <t>ANNEXE 12-3</t>
  </si>
  <si>
    <t>Par séance</t>
  </si>
  <si>
    <t>Assujetti à la TVA</t>
  </si>
  <si>
    <t>oui</t>
  </si>
  <si>
    <t>12-3 Acte de cryolipolyse à visée esthétique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</si>
</sst>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#,##0\ &quot;€&quot;"/>
    <numFmt numFmtId="167" formatCode="#,##0.0000\ &quot;€&quot;"/>
    <numFmt numFmtId="168" formatCode="_-* #,##0.00\ [$€-1]_-;\-* #,##0.00\ [$€-1]_-;_-* &quot;-&quot;??\ [$€-1]_-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7"/>
      <name val="Verdana"/>
      <family val="2"/>
    </font>
    <font>
      <sz val="7"/>
      <name val="Arial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name val="Calibri"/>
      <family val="2"/>
      <scheme val="minor"/>
    </font>
    <font>
      <i/>
      <sz val="10"/>
      <name val="Arial"/>
      <family val="2"/>
    </font>
    <font>
      <b/>
      <sz val="13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2060"/>
      <name val="Arial"/>
      <family val="2"/>
    </font>
    <font>
      <b/>
      <sz val="12"/>
      <name val="Verdan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Verdana"/>
      <family val="2"/>
    </font>
    <font>
      <b/>
      <sz val="9"/>
      <color theme="1"/>
      <name val="Arial"/>
      <family val="2"/>
    </font>
    <font>
      <strike/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rgb="FFFFFFFF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0" fontId="50" fillId="0" borderId="0" applyNumberFormat="0" applyFill="0" applyBorder="0" applyAlignment="0" applyProtection="0"/>
    <xf numFmtId="0" fontId="51" fillId="0" borderId="0"/>
    <xf numFmtId="168" fontId="51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2">
    <xf numFmtId="0" fontId="0" fillId="0" borderId="0" xfId="0"/>
    <xf numFmtId="0" fontId="0" fillId="3" borderId="0" xfId="0" applyFill="1"/>
    <xf numFmtId="164" fontId="0" fillId="0" borderId="0" xfId="0" applyNumberFormat="1"/>
    <xf numFmtId="0" fontId="0" fillId="3" borderId="0" xfId="0" applyFont="1" applyFill="1"/>
    <xf numFmtId="0" fontId="0" fillId="0" borderId="6" xfId="0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left" vertical="center" wrapText="1" indent="3"/>
    </xf>
    <xf numFmtId="0" fontId="6" fillId="3" borderId="7" xfId="1" applyFont="1" applyFill="1" applyBorder="1" applyAlignment="1">
      <alignment horizontal="left" vertical="center" wrapText="1"/>
    </xf>
    <xf numFmtId="164" fontId="6" fillId="2" borderId="7" xfId="1" applyNumberFormat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vertical="center" wrapText="1"/>
    </xf>
    <xf numFmtId="0" fontId="5" fillId="4" borderId="7" xfId="1" applyFont="1" applyFill="1" applyBorder="1" applyAlignment="1">
      <alignment vertical="center" wrapText="1"/>
    </xf>
    <xf numFmtId="0" fontId="6" fillId="4" borderId="7" xfId="1" applyFont="1" applyFill="1" applyBorder="1" applyAlignment="1">
      <alignment horizontal="left" vertical="center" wrapText="1"/>
    </xf>
    <xf numFmtId="164" fontId="6" fillId="4" borderId="7" xfId="1" applyNumberFormat="1" applyFont="1" applyFill="1" applyBorder="1" applyAlignment="1">
      <alignment horizontal="center" vertical="center"/>
    </xf>
    <xf numFmtId="9" fontId="6" fillId="4" borderId="7" xfId="1" applyNumberFormat="1" applyFont="1" applyFill="1" applyBorder="1" applyAlignment="1">
      <alignment horizontal="center" vertical="center"/>
    </xf>
    <xf numFmtId="2" fontId="6" fillId="4" borderId="7" xfId="1" applyNumberFormat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vertical="center" wrapText="1"/>
    </xf>
    <xf numFmtId="0" fontId="6" fillId="3" borderId="7" xfId="1" applyFont="1" applyFill="1" applyBorder="1" applyAlignment="1">
      <alignment horizontal="left" vertical="center" wrapText="1" indent="3"/>
    </xf>
    <xf numFmtId="2" fontId="6" fillId="3" borderId="7" xfId="1" applyNumberFormat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vertical="center" wrapText="1"/>
    </xf>
    <xf numFmtId="164" fontId="6" fillId="3" borderId="7" xfId="1" applyNumberFormat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left" vertical="center" wrapText="1"/>
    </xf>
    <xf numFmtId="164" fontId="6" fillId="3" borderId="7" xfId="1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left" vertical="center" wrapText="1"/>
    </xf>
    <xf numFmtId="0" fontId="6" fillId="3" borderId="7" xfId="1" applyFont="1" applyFill="1" applyBorder="1" applyAlignment="1">
      <alignment horizontal="left" vertical="center" wrapText="1" indent="2"/>
    </xf>
    <xf numFmtId="164" fontId="6" fillId="3" borderId="7" xfId="1" applyNumberFormat="1" applyFont="1" applyFill="1" applyBorder="1" applyAlignment="1">
      <alignment vertical="center" wrapText="1"/>
    </xf>
    <xf numFmtId="164" fontId="6" fillId="3" borderId="7" xfId="1" applyNumberFormat="1" applyFont="1" applyFill="1" applyBorder="1" applyAlignment="1">
      <alignment horizontal="left" vertical="center" wrapText="1"/>
    </xf>
    <xf numFmtId="0" fontId="5" fillId="4" borderId="7" xfId="1" applyFont="1" applyFill="1" applyBorder="1" applyAlignment="1">
      <alignment vertical="center"/>
    </xf>
    <xf numFmtId="164" fontId="6" fillId="4" borderId="7" xfId="1" applyNumberFormat="1" applyFont="1" applyFill="1" applyBorder="1"/>
    <xf numFmtId="2" fontId="6" fillId="4" borderId="7" xfId="1" applyNumberFormat="1" applyFont="1" applyFill="1" applyBorder="1"/>
    <xf numFmtId="2" fontId="6" fillId="3" borderId="7" xfId="1" applyNumberFormat="1" applyFont="1" applyFill="1" applyBorder="1"/>
    <xf numFmtId="0" fontId="6" fillId="3" borderId="7" xfId="1" applyFont="1" applyFill="1" applyBorder="1" applyAlignment="1">
      <alignment horizontal="left" vertical="center" indent="2"/>
    </xf>
    <xf numFmtId="0" fontId="6" fillId="2" borderId="7" xfId="1" applyFont="1" applyFill="1" applyBorder="1" applyAlignment="1">
      <alignment horizontal="left" vertical="center" wrapText="1" indent="2"/>
    </xf>
    <xf numFmtId="0" fontId="6" fillId="2" borderId="7" xfId="1" applyFont="1" applyFill="1" applyBorder="1" applyAlignment="1">
      <alignment horizontal="left" vertical="center" wrapText="1" indent="4"/>
    </xf>
    <xf numFmtId="0" fontId="6" fillId="3" borderId="7" xfId="1" applyFont="1" applyFill="1" applyBorder="1" applyAlignment="1">
      <alignment horizontal="left" vertical="center" wrapText="1" indent="4"/>
    </xf>
    <xf numFmtId="164" fontId="6" fillId="4" borderId="7" xfId="1" applyNumberFormat="1" applyFont="1" applyFill="1" applyBorder="1" applyAlignment="1">
      <alignment horizontal="center" vertical="center" wrapText="1"/>
    </xf>
    <xf numFmtId="2" fontId="6" fillId="4" borderId="7" xfId="1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left" vertical="center" wrapText="1" indent="2"/>
    </xf>
    <xf numFmtId="0" fontId="5" fillId="2" borderId="7" xfId="1" applyFont="1" applyFill="1" applyBorder="1" applyAlignment="1">
      <alignment horizontal="left" vertical="center" wrapText="1" indent="2"/>
    </xf>
    <xf numFmtId="0" fontId="10" fillId="3" borderId="7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horizontal="left" vertical="center" wrapText="1" indent="2"/>
    </xf>
    <xf numFmtId="164" fontId="6" fillId="4" borderId="7" xfId="1" applyNumberFormat="1" applyFont="1" applyFill="1" applyBorder="1" applyAlignment="1">
      <alignment vertical="center" wrapText="1"/>
    </xf>
    <xf numFmtId="2" fontId="6" fillId="4" borderId="7" xfId="1" applyNumberFormat="1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left" vertical="center" wrapText="1" indent="2"/>
    </xf>
    <xf numFmtId="0" fontId="6" fillId="3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 indent="2"/>
    </xf>
    <xf numFmtId="0" fontId="6" fillId="0" borderId="7" xfId="0" applyFont="1" applyFill="1" applyBorder="1" applyAlignment="1">
      <alignment horizontal="left" vertical="center" wrapText="1" indent="4"/>
    </xf>
    <xf numFmtId="0" fontId="6" fillId="3" borderId="7" xfId="0" applyFont="1" applyFill="1" applyBorder="1" applyAlignment="1">
      <alignment horizontal="left" vertical="center" wrapText="1" indent="4"/>
    </xf>
    <xf numFmtId="164" fontId="6" fillId="4" borderId="7" xfId="1" applyNumberFormat="1" applyFont="1" applyFill="1" applyBorder="1" applyAlignment="1">
      <alignment horizontal="left" vertical="center" wrapText="1"/>
    </xf>
    <xf numFmtId="49" fontId="6" fillId="2" borderId="7" xfId="1" applyNumberFormat="1" applyFont="1" applyFill="1" applyBorder="1" applyAlignment="1">
      <alignment horizontal="left" vertical="center" wrapText="1" indent="2"/>
    </xf>
    <xf numFmtId="164" fontId="6" fillId="2" borderId="7" xfId="1" applyNumberFormat="1" applyFont="1" applyFill="1" applyBorder="1" applyAlignment="1">
      <alignment horizontal="left" vertical="center" wrapText="1"/>
    </xf>
    <xf numFmtId="164" fontId="5" fillId="4" borderId="7" xfId="1" applyNumberFormat="1" applyFont="1" applyFill="1" applyBorder="1" applyAlignment="1">
      <alignment horizontal="center" vertical="center" wrapText="1"/>
    </xf>
    <xf numFmtId="2" fontId="5" fillId="4" borderId="7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2" fontId="5" fillId="3" borderId="7" xfId="1" applyNumberFormat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left" vertical="center" wrapText="1" indent="5"/>
    </xf>
    <xf numFmtId="2" fontId="5" fillId="3" borderId="7" xfId="1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 wrapText="1" indent="2"/>
    </xf>
    <xf numFmtId="164" fontId="2" fillId="4" borderId="7" xfId="0" applyNumberFormat="1" applyFont="1" applyFill="1" applyBorder="1" applyAlignment="1">
      <alignment horizontal="center" vertical="center"/>
    </xf>
    <xf numFmtId="9" fontId="2" fillId="4" borderId="7" xfId="0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6" fillId="3" borderId="7" xfId="1" applyFont="1" applyFill="1" applyBorder="1" applyAlignment="1">
      <alignment horizontal="right" vertical="center" wrapText="1" indent="5"/>
    </xf>
    <xf numFmtId="164" fontId="6" fillId="3" borderId="1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4" borderId="7" xfId="1" applyNumberFormat="1" applyFont="1" applyFill="1" applyBorder="1" applyAlignment="1">
      <alignment horizontal="center" vertical="center"/>
    </xf>
    <xf numFmtId="165" fontId="6" fillId="3" borderId="7" xfId="1" applyNumberFormat="1" applyFont="1" applyFill="1" applyBorder="1" applyAlignment="1">
      <alignment horizontal="center" vertical="center"/>
    </xf>
    <xf numFmtId="165" fontId="6" fillId="3" borderId="7" xfId="1" quotePrefix="1" applyNumberFormat="1" applyFont="1" applyFill="1" applyBorder="1" applyAlignment="1">
      <alignment horizontal="center" vertical="center"/>
    </xf>
    <xf numFmtId="165" fontId="6" fillId="3" borderId="7" xfId="1" applyNumberFormat="1" applyFont="1" applyFill="1" applyBorder="1" applyAlignment="1">
      <alignment horizontal="center" vertical="center" wrapText="1"/>
    </xf>
    <xf numFmtId="165" fontId="6" fillId="4" borderId="7" xfId="1" applyNumberFormat="1" applyFont="1" applyFill="1" applyBorder="1"/>
    <xf numFmtId="165" fontId="6" fillId="3" borderId="7" xfId="1" applyNumberFormat="1" applyFont="1" applyFill="1" applyBorder="1"/>
    <xf numFmtId="165" fontId="6" fillId="4" borderId="7" xfId="1" applyNumberFormat="1" applyFont="1" applyFill="1" applyBorder="1" applyAlignment="1">
      <alignment horizontal="center" vertical="center" wrapText="1"/>
    </xf>
    <xf numFmtId="165" fontId="6" fillId="4" borderId="7" xfId="1" applyNumberFormat="1" applyFont="1" applyFill="1" applyBorder="1" applyAlignment="1">
      <alignment vertical="center" wrapText="1"/>
    </xf>
    <xf numFmtId="165" fontId="7" fillId="4" borderId="7" xfId="1" applyNumberFormat="1" applyFont="1" applyFill="1" applyBorder="1" applyAlignment="1">
      <alignment horizontal="center" vertical="center"/>
    </xf>
    <xf numFmtId="165" fontId="5" fillId="3" borderId="7" xfId="1" applyNumberFormat="1" applyFont="1" applyFill="1" applyBorder="1" applyAlignment="1">
      <alignment horizontal="center" vertical="center" wrapText="1"/>
    </xf>
    <xf numFmtId="165" fontId="5" fillId="3" borderId="7" xfId="1" applyNumberFormat="1" applyFont="1" applyFill="1" applyBorder="1" applyAlignment="1">
      <alignment vertical="center" wrapText="1"/>
    </xf>
    <xf numFmtId="165" fontId="6" fillId="3" borderId="1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6" fillId="2" borderId="1" xfId="1" applyFont="1" applyFill="1" applyBorder="1" applyAlignment="1">
      <alignment horizontal="left" vertical="center" wrapText="1" indent="3"/>
    </xf>
    <xf numFmtId="164" fontId="6" fillId="0" borderId="1" xfId="1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 wrapText="1"/>
    </xf>
    <xf numFmtId="49" fontId="6" fillId="3" borderId="7" xfId="1" applyNumberFormat="1" applyFont="1" applyFill="1" applyBorder="1" applyAlignment="1">
      <alignment horizontal="left" vertical="center" wrapText="1" indent="2"/>
    </xf>
    <xf numFmtId="164" fontId="0" fillId="3" borderId="0" xfId="0" applyNumberFormat="1" applyFill="1"/>
    <xf numFmtId="164" fontId="6" fillId="4" borderId="7" xfId="1" applyNumberFormat="1" applyFont="1" applyFill="1" applyBorder="1" applyAlignment="1">
      <alignment horizontal="center"/>
    </xf>
    <xf numFmtId="9" fontId="6" fillId="2" borderId="7" xfId="1" applyNumberFormat="1" applyFont="1" applyFill="1" applyBorder="1" applyAlignment="1">
      <alignment horizontal="center" vertical="center"/>
    </xf>
    <xf numFmtId="9" fontId="6" fillId="2" borderId="1" xfId="1" applyNumberFormat="1" applyFont="1" applyFill="1" applyBorder="1" applyAlignment="1">
      <alignment horizontal="center" vertical="center"/>
    </xf>
    <xf numFmtId="9" fontId="6" fillId="3" borderId="7" xfId="1" applyNumberFormat="1" applyFont="1" applyFill="1" applyBorder="1" applyAlignment="1">
      <alignment horizontal="center" vertical="center"/>
    </xf>
    <xf numFmtId="9" fontId="6" fillId="3" borderId="7" xfId="1" applyNumberFormat="1" applyFont="1" applyFill="1" applyBorder="1" applyAlignment="1">
      <alignment horizontal="center" vertical="center" wrapText="1"/>
    </xf>
    <xf numFmtId="9" fontId="6" fillId="3" borderId="7" xfId="1" quotePrefix="1" applyNumberFormat="1" applyFont="1" applyFill="1" applyBorder="1" applyAlignment="1">
      <alignment horizontal="center" vertical="center"/>
    </xf>
    <xf numFmtId="9" fontId="6" fillId="4" borderId="7" xfId="1" applyNumberFormat="1" applyFont="1" applyFill="1" applyBorder="1" applyAlignment="1">
      <alignment horizontal="center" vertical="center" wrapText="1"/>
    </xf>
    <xf numFmtId="2" fontId="6" fillId="3" borderId="8" xfId="1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 wrapText="1"/>
    </xf>
    <xf numFmtId="9" fontId="6" fillId="3" borderId="1" xfId="1" applyNumberFormat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left" vertical="center" wrapText="1" indent="3"/>
    </xf>
    <xf numFmtId="0" fontId="9" fillId="0" borderId="0" xfId="0" applyFont="1"/>
    <xf numFmtId="0" fontId="9" fillId="3" borderId="0" xfId="0" applyFont="1" applyFill="1"/>
    <xf numFmtId="0" fontId="6" fillId="3" borderId="1" xfId="1" applyFont="1" applyFill="1" applyBorder="1" applyAlignment="1">
      <alignment vertical="center" wrapText="1"/>
    </xf>
    <xf numFmtId="0" fontId="5" fillId="4" borderId="8" xfId="1" applyFont="1" applyFill="1" applyBorder="1" applyAlignment="1">
      <alignment vertical="center" wrapText="1"/>
    </xf>
    <xf numFmtId="0" fontId="6" fillId="4" borderId="8" xfId="1" applyFont="1" applyFill="1" applyBorder="1" applyAlignment="1">
      <alignment horizontal="left" vertical="center" wrapText="1"/>
    </xf>
    <xf numFmtId="164" fontId="6" fillId="4" borderId="8" xfId="1" applyNumberFormat="1" applyFont="1" applyFill="1" applyBorder="1" applyAlignment="1">
      <alignment horizontal="center" vertical="center"/>
    </xf>
    <xf numFmtId="165" fontId="6" fillId="4" borderId="8" xfId="1" applyNumberFormat="1" applyFont="1" applyFill="1" applyBorder="1" applyAlignment="1">
      <alignment horizontal="center" vertical="center"/>
    </xf>
    <xf numFmtId="2" fontId="6" fillId="4" borderId="8" xfId="1" applyNumberFormat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vertical="center" wrapText="1"/>
    </xf>
    <xf numFmtId="0" fontId="6" fillId="3" borderId="3" xfId="1" applyFont="1" applyFill="1" applyBorder="1" applyAlignment="1">
      <alignment horizontal="left" vertical="center" wrapText="1"/>
    </xf>
    <xf numFmtId="164" fontId="6" fillId="3" borderId="3" xfId="1" applyNumberFormat="1" applyFont="1" applyFill="1" applyBorder="1" applyAlignment="1">
      <alignment horizontal="center" vertical="center"/>
    </xf>
    <xf numFmtId="9" fontId="6" fillId="3" borderId="3" xfId="1" applyNumberFormat="1" applyFont="1" applyFill="1" applyBorder="1" applyAlignment="1">
      <alignment horizontal="center" vertical="center"/>
    </xf>
    <xf numFmtId="164" fontId="6" fillId="2" borderId="3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164" fontId="6" fillId="3" borderId="4" xfId="1" applyNumberFormat="1" applyFont="1" applyFill="1" applyBorder="1" applyAlignment="1">
      <alignment horizontal="left" vertical="center" wrapText="1"/>
    </xf>
    <xf numFmtId="2" fontId="6" fillId="4" borderId="7" xfId="1" applyNumberFormat="1" applyFont="1" applyFill="1" applyBorder="1" applyAlignment="1">
      <alignment horizontal="left" vertical="center"/>
    </xf>
    <xf numFmtId="164" fontId="9" fillId="3" borderId="0" xfId="0" applyNumberFormat="1" applyFont="1" applyFill="1"/>
    <xf numFmtId="165" fontId="9" fillId="0" borderId="0" xfId="0" applyNumberFormat="1" applyFont="1"/>
    <xf numFmtId="164" fontId="9" fillId="0" borderId="0" xfId="0" applyNumberFormat="1" applyFont="1"/>
    <xf numFmtId="0" fontId="9" fillId="0" borderId="6" xfId="0" applyFont="1" applyBorder="1"/>
    <xf numFmtId="0" fontId="6" fillId="3" borderId="1" xfId="1" applyFont="1" applyFill="1" applyBorder="1" applyAlignment="1">
      <alignment horizontal="left" vertical="center" wrapText="1" indent="3"/>
    </xf>
    <xf numFmtId="164" fontId="6" fillId="3" borderId="1" xfId="1" applyNumberFormat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164" fontId="4" fillId="3" borderId="5" xfId="1" applyNumberFormat="1" applyFont="1" applyFill="1" applyBorder="1" applyAlignment="1">
      <alignment vertical="center" wrapText="1"/>
    </xf>
    <xf numFmtId="165" fontId="4" fillId="2" borderId="5" xfId="1" applyNumberFormat="1" applyFont="1" applyFill="1" applyBorder="1" applyAlignment="1">
      <alignment vertical="center" wrapText="1"/>
    </xf>
    <xf numFmtId="164" fontId="4" fillId="2" borderId="5" xfId="1" applyNumberFormat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6" fillId="3" borderId="8" xfId="1" applyFont="1" applyFill="1" applyBorder="1" applyAlignment="1">
      <alignment horizontal="left" vertical="center" wrapText="1" indent="2"/>
    </xf>
    <xf numFmtId="164" fontId="0" fillId="3" borderId="8" xfId="0" applyNumberFormat="1" applyFill="1" applyBorder="1"/>
    <xf numFmtId="9" fontId="6" fillId="3" borderId="8" xfId="1" applyNumberFormat="1" applyFont="1" applyFill="1" applyBorder="1" applyAlignment="1">
      <alignment horizontal="center" vertical="center"/>
    </xf>
    <xf numFmtId="164" fontId="6" fillId="3" borderId="8" xfId="1" applyNumberFormat="1" applyFont="1" applyFill="1" applyBorder="1" applyAlignment="1">
      <alignment horizontal="left" vertical="center"/>
    </xf>
    <xf numFmtId="0" fontId="15" fillId="0" borderId="0" xfId="0" applyFont="1"/>
    <xf numFmtId="0" fontId="3" fillId="0" borderId="12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4" borderId="17" xfId="0" applyFont="1" applyFill="1" applyBorder="1" applyAlignment="1">
      <alignment vertical="center" wrapText="1"/>
    </xf>
    <xf numFmtId="0" fontId="7" fillId="0" borderId="18" xfId="0" applyFont="1" applyBorder="1"/>
    <xf numFmtId="164" fontId="7" fillId="0" borderId="19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wrapText="1" indent="3"/>
    </xf>
    <xf numFmtId="164" fontId="15" fillId="0" borderId="21" xfId="0" applyNumberFormat="1" applyFont="1" applyFill="1" applyBorder="1" applyAlignment="1">
      <alignment horizontal="center" vertical="center"/>
    </xf>
    <xf numFmtId="164" fontId="15" fillId="0" borderId="22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wrapText="1" indent="5"/>
    </xf>
    <xf numFmtId="0" fontId="15" fillId="3" borderId="20" xfId="0" applyFont="1" applyFill="1" applyBorder="1" applyAlignment="1">
      <alignment horizontal="left" vertical="center" wrapText="1" indent="5"/>
    </xf>
    <xf numFmtId="0" fontId="15" fillId="3" borderId="0" xfId="0" applyFont="1" applyFill="1"/>
    <xf numFmtId="0" fontId="15" fillId="3" borderId="20" xfId="0" applyFont="1" applyFill="1" applyBorder="1" applyAlignment="1">
      <alignment horizontal="left" vertical="center" wrapText="1" indent="3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horizontal="left" vertical="center" wrapText="1" indent="3"/>
    </xf>
    <xf numFmtId="0" fontId="17" fillId="3" borderId="20" xfId="0" applyFont="1" applyFill="1" applyBorder="1" applyAlignment="1">
      <alignment horizontal="left" vertical="center" wrapText="1" indent="3"/>
    </xf>
    <xf numFmtId="164" fontId="15" fillId="3" borderId="21" xfId="0" quotePrefix="1" applyNumberFormat="1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left" vertical="center" wrapText="1" indent="5"/>
    </xf>
    <xf numFmtId="164" fontId="18" fillId="3" borderId="22" xfId="0" applyNumberFormat="1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left" vertical="center" wrapText="1" indent="6"/>
    </xf>
    <xf numFmtId="164" fontId="15" fillId="0" borderId="22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left" vertical="center" wrapText="1" indent="3"/>
    </xf>
    <xf numFmtId="164" fontId="15" fillId="0" borderId="24" xfId="0" applyNumberFormat="1" applyFont="1" applyFill="1" applyBorder="1" applyAlignment="1">
      <alignment horizontal="center" vertical="center"/>
    </xf>
    <xf numFmtId="164" fontId="15" fillId="0" borderId="25" xfId="0" applyNumberFormat="1" applyFont="1" applyFill="1" applyBorder="1" applyAlignment="1">
      <alignment horizontal="center" vertical="center"/>
    </xf>
    <xf numFmtId="0" fontId="19" fillId="2" borderId="0" xfId="0" applyFont="1" applyFill="1" applyBorder="1"/>
    <xf numFmtId="166" fontId="20" fillId="2" borderId="0" xfId="0" applyNumberFormat="1" applyFont="1" applyFill="1" applyBorder="1"/>
    <xf numFmtId="0" fontId="4" fillId="3" borderId="7" xfId="0" applyFont="1" applyFill="1" applyBorder="1"/>
    <xf numFmtId="0" fontId="2" fillId="2" borderId="7" xfId="0" applyFont="1" applyFill="1" applyBorder="1"/>
    <xf numFmtId="166" fontId="20" fillId="2" borderId="7" xfId="0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 wrapText="1"/>
    </xf>
    <xf numFmtId="166" fontId="4" fillId="5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/>
    <xf numFmtId="164" fontId="7" fillId="0" borderId="7" xfId="0" applyNumberFormat="1" applyFont="1" applyFill="1" applyBorder="1" applyAlignment="1">
      <alignment horizontal="center" vertical="center"/>
    </xf>
    <xf numFmtId="164" fontId="21" fillId="3" borderId="7" xfId="0" applyNumberFormat="1" applyFont="1" applyFill="1" applyBorder="1" applyAlignment="1">
      <alignment horizontal="center" vertical="center"/>
    </xf>
    <xf numFmtId="8" fontId="21" fillId="3" borderId="7" xfId="0" applyNumberFormat="1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25" fillId="6" borderId="26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8" fillId="0" borderId="0" xfId="6"/>
    <xf numFmtId="1" fontId="8" fillId="0" borderId="0" xfId="6" applyNumberFormat="1"/>
    <xf numFmtId="0" fontId="31" fillId="3" borderId="27" xfId="6" applyFont="1" applyFill="1" applyBorder="1" applyAlignment="1">
      <alignment horizontal="center"/>
    </xf>
    <xf numFmtId="0" fontId="31" fillId="3" borderId="28" xfId="6" applyFont="1" applyFill="1" applyBorder="1" applyAlignment="1">
      <alignment horizontal="center"/>
    </xf>
    <xf numFmtId="0" fontId="32" fillId="0" borderId="29" xfId="6" applyFont="1" applyBorder="1" applyAlignment="1">
      <alignment horizontal="center"/>
    </xf>
    <xf numFmtId="0" fontId="32" fillId="0" borderId="30" xfId="6" applyFont="1" applyBorder="1" applyAlignment="1">
      <alignment horizontal="center"/>
    </xf>
    <xf numFmtId="1" fontId="32" fillId="0" borderId="31" xfId="6" applyNumberFormat="1" applyFont="1" applyBorder="1" applyAlignment="1">
      <alignment horizontal="center" vertical="center"/>
    </xf>
    <xf numFmtId="0" fontId="17" fillId="0" borderId="30" xfId="6" applyFont="1" applyBorder="1" applyAlignment="1">
      <alignment horizontal="left" vertical="center" wrapText="1" indent="1"/>
    </xf>
    <xf numFmtId="166" fontId="8" fillId="0" borderId="33" xfId="6" applyNumberFormat="1" applyBorder="1" applyAlignment="1">
      <alignment horizontal="center" vertical="center"/>
    </xf>
    <xf numFmtId="0" fontId="17" fillId="0" borderId="35" xfId="6" applyFont="1" applyBorder="1" applyAlignment="1">
      <alignment horizontal="left" vertical="center" wrapText="1" indent="1"/>
    </xf>
    <xf numFmtId="166" fontId="8" fillId="0" borderId="36" xfId="6" applyNumberFormat="1" applyBorder="1" applyAlignment="1">
      <alignment horizontal="center" vertical="center"/>
    </xf>
    <xf numFmtId="0" fontId="34" fillId="0" borderId="29" xfId="6" applyFont="1" applyBorder="1" applyAlignment="1">
      <alignment horizontal="center"/>
    </xf>
    <xf numFmtId="0" fontId="32" fillId="0" borderId="7" xfId="6" applyFont="1" applyBorder="1" applyAlignment="1">
      <alignment horizontal="center"/>
    </xf>
    <xf numFmtId="1" fontId="32" fillId="0" borderId="29" xfId="6" applyNumberFormat="1" applyFont="1" applyBorder="1" applyAlignment="1">
      <alignment horizontal="center" vertical="center"/>
    </xf>
    <xf numFmtId="0" fontId="32" fillId="0" borderId="7" xfId="6" applyFont="1" applyBorder="1" applyAlignment="1">
      <alignment horizontal="center" vertical="center"/>
    </xf>
    <xf numFmtId="0" fontId="35" fillId="0" borderId="29" xfId="6" applyFont="1" applyBorder="1" applyAlignment="1">
      <alignment horizontal="center" vertical="center"/>
    </xf>
    <xf numFmtId="0" fontId="33" fillId="0" borderId="7" xfId="6" applyFont="1" applyBorder="1" applyAlignment="1">
      <alignment horizontal="center" vertical="center"/>
    </xf>
    <xf numFmtId="1" fontId="8" fillId="0" borderId="29" xfId="6" applyNumberFormat="1" applyBorder="1" applyAlignment="1">
      <alignment horizontal="center" vertical="center" wrapText="1"/>
    </xf>
    <xf numFmtId="0" fontId="8" fillId="0" borderId="7" xfId="6" applyBorder="1" applyAlignment="1">
      <alignment horizontal="center" vertical="center" wrapText="1"/>
    </xf>
    <xf numFmtId="0" fontId="8" fillId="0" borderId="30" xfId="6" applyBorder="1" applyAlignment="1">
      <alignment horizontal="center" vertical="center" wrapText="1"/>
    </xf>
    <xf numFmtId="0" fontId="36" fillId="0" borderId="7" xfId="6" applyFont="1" applyBorder="1" applyAlignment="1">
      <alignment horizontal="center" vertical="center" wrapText="1"/>
    </xf>
    <xf numFmtId="0" fontId="36" fillId="0" borderId="30" xfId="6" applyFont="1" applyBorder="1" applyAlignment="1">
      <alignment horizontal="center" vertical="center" wrapText="1"/>
    </xf>
    <xf numFmtId="0" fontId="35" fillId="0" borderId="37" xfId="6" applyFont="1" applyBorder="1" applyAlignment="1">
      <alignment horizontal="center" vertical="center"/>
    </xf>
    <xf numFmtId="0" fontId="33" fillId="0" borderId="38" xfId="6" applyFont="1" applyBorder="1" applyAlignment="1">
      <alignment horizontal="center" vertical="center"/>
    </xf>
    <xf numFmtId="1" fontId="8" fillId="0" borderId="37" xfId="6" applyNumberFormat="1" applyBorder="1" applyAlignment="1">
      <alignment horizontal="center" vertical="center" wrapText="1"/>
    </xf>
    <xf numFmtId="0" fontId="8" fillId="0" borderId="38" xfId="6" applyBorder="1" applyAlignment="1">
      <alignment horizontal="center" vertical="center" wrapText="1"/>
    </xf>
    <xf numFmtId="0" fontId="8" fillId="0" borderId="35" xfId="6" applyBorder="1" applyAlignment="1">
      <alignment horizontal="center" vertical="center" wrapText="1"/>
    </xf>
    <xf numFmtId="0" fontId="8" fillId="0" borderId="0" xfId="6" applyFill="1" applyAlignment="1">
      <alignment horizontal="center" vertical="center"/>
    </xf>
    <xf numFmtId="0" fontId="32" fillId="0" borderId="42" xfId="6" applyFont="1" applyBorder="1" applyAlignment="1">
      <alignment horizontal="center"/>
    </xf>
    <xf numFmtId="0" fontId="8" fillId="0" borderId="29" xfId="6" applyBorder="1" applyAlignment="1">
      <alignment horizontal="center" vertical="center"/>
    </xf>
    <xf numFmtId="0" fontId="8" fillId="0" borderId="7" xfId="6" applyBorder="1" applyAlignment="1">
      <alignment horizontal="center" vertical="center"/>
    </xf>
    <xf numFmtId="0" fontId="8" fillId="3" borderId="30" xfId="6" applyFill="1" applyBorder="1" applyAlignment="1">
      <alignment horizontal="center" vertical="center" wrapText="1"/>
    </xf>
    <xf numFmtId="0" fontId="33" fillId="0" borderId="7" xfId="6" applyFont="1" applyFill="1" applyBorder="1" applyAlignment="1">
      <alignment horizontal="center" vertical="center"/>
    </xf>
    <xf numFmtId="0" fontId="17" fillId="0" borderId="30" xfId="6" applyFont="1" applyBorder="1" applyAlignment="1">
      <alignment horizontal="left" vertical="center" indent="1"/>
    </xf>
    <xf numFmtId="0" fontId="33" fillId="0" borderId="38" xfId="6" applyFont="1" applyFill="1" applyBorder="1" applyAlignment="1">
      <alignment horizontal="center" vertical="center"/>
    </xf>
    <xf numFmtId="0" fontId="17" fillId="0" borderId="35" xfId="6" applyFont="1" applyBorder="1" applyAlignment="1">
      <alignment horizontal="left" vertical="center" indent="1"/>
    </xf>
    <xf numFmtId="0" fontId="8" fillId="0" borderId="37" xfId="6" applyBorder="1" applyAlignment="1">
      <alignment horizontal="center" vertical="center"/>
    </xf>
    <xf numFmtId="0" fontId="8" fillId="0" borderId="38" xfId="6" applyBorder="1" applyAlignment="1">
      <alignment horizontal="center" vertical="center"/>
    </xf>
    <xf numFmtId="0" fontId="37" fillId="0" borderId="0" xfId="6" applyFont="1" applyFill="1" applyAlignment="1">
      <alignment horizontal="right" vertical="center" wrapText="1" indent="1"/>
    </xf>
    <xf numFmtId="1" fontId="3" fillId="0" borderId="43" xfId="6" applyNumberFormat="1" applyFont="1" applyFill="1" applyBorder="1" applyAlignment="1">
      <alignment horizontal="right" vertical="center" wrapText="1"/>
    </xf>
    <xf numFmtId="0" fontId="3" fillId="0" borderId="43" xfId="6" applyFont="1" applyFill="1" applyBorder="1" applyAlignment="1">
      <alignment horizontal="right" vertical="center" wrapText="1"/>
    </xf>
    <xf numFmtId="0" fontId="2" fillId="0" borderId="44" xfId="6" applyFont="1" applyFill="1" applyBorder="1" applyAlignment="1">
      <alignment horizontal="center" vertical="center" wrapText="1"/>
    </xf>
    <xf numFmtId="0" fontId="33" fillId="0" borderId="47" xfId="6" applyFont="1" applyBorder="1" applyAlignment="1">
      <alignment horizontal="center" vertical="center"/>
    </xf>
    <xf numFmtId="0" fontId="17" fillId="0" borderId="48" xfId="6" applyFont="1" applyBorder="1" applyAlignment="1">
      <alignment horizontal="left" vertical="center" wrapText="1" indent="1"/>
    </xf>
    <xf numFmtId="0" fontId="8" fillId="0" borderId="47" xfId="6" applyBorder="1" applyAlignment="1">
      <alignment horizontal="center" vertical="center"/>
    </xf>
    <xf numFmtId="0" fontId="8" fillId="0" borderId="8" xfId="6" applyBorder="1" applyAlignment="1">
      <alignment horizontal="center" vertical="center" wrapText="1"/>
    </xf>
    <xf numFmtId="0" fontId="8" fillId="0" borderId="49" xfId="6" applyBorder="1" applyAlignment="1">
      <alignment horizontal="center" wrapText="1"/>
    </xf>
    <xf numFmtId="0" fontId="33" fillId="0" borderId="29" xfId="6" applyFont="1" applyBorder="1" applyAlignment="1">
      <alignment horizontal="center" vertical="center"/>
    </xf>
    <xf numFmtId="0" fontId="8" fillId="0" borderId="49" xfId="6" applyBorder="1" applyAlignment="1">
      <alignment horizontal="center" vertical="center" wrapText="1"/>
    </xf>
    <xf numFmtId="0" fontId="33" fillId="0" borderId="37" xfId="6" applyFont="1" applyBorder="1" applyAlignment="1">
      <alignment horizontal="center" vertical="center"/>
    </xf>
    <xf numFmtId="0" fontId="8" fillId="0" borderId="50" xfId="6" applyBorder="1" applyAlignment="1">
      <alignment horizontal="center" vertical="center" wrapText="1"/>
    </xf>
    <xf numFmtId="0" fontId="8" fillId="0" borderId="35" xfId="6" applyBorder="1" applyAlignment="1">
      <alignment horizontal="center" wrapText="1"/>
    </xf>
    <xf numFmtId="0" fontId="37" fillId="0" borderId="0" xfId="6" applyFont="1" applyFill="1" applyAlignment="1">
      <alignment horizontal="left" vertical="center" wrapText="1" indent="1"/>
    </xf>
    <xf numFmtId="0" fontId="34" fillId="0" borderId="9" xfId="6" applyFont="1" applyBorder="1" applyAlignment="1"/>
    <xf numFmtId="0" fontId="8" fillId="0" borderId="29" xfId="6" applyFont="1" applyFill="1" applyBorder="1" applyAlignment="1">
      <alignment horizontal="center" vertical="center"/>
    </xf>
    <xf numFmtId="0" fontId="17" fillId="0" borderId="42" xfId="6" applyFont="1" applyFill="1" applyBorder="1" applyAlignment="1">
      <alignment horizontal="left" vertical="center" wrapText="1" indent="1"/>
    </xf>
    <xf numFmtId="0" fontId="17" fillId="0" borderId="52" xfId="6" applyFont="1" applyBorder="1" applyAlignment="1">
      <alignment horizontal="left" vertical="center" wrapText="1" indent="1"/>
    </xf>
    <xf numFmtId="0" fontId="8" fillId="0" borderId="37" xfId="6" applyFill="1" applyBorder="1" applyAlignment="1">
      <alignment horizontal="center" vertical="center"/>
    </xf>
    <xf numFmtId="0" fontId="8" fillId="0" borderId="38" xfId="6" applyFill="1" applyBorder="1" applyAlignment="1">
      <alignment horizontal="center" vertical="center"/>
    </xf>
    <xf numFmtId="0" fontId="38" fillId="0" borderId="0" xfId="6" applyFont="1" applyFill="1" applyAlignment="1">
      <alignment horizontal="left" vertical="center"/>
    </xf>
    <xf numFmtId="0" fontId="8" fillId="0" borderId="0" xfId="6" applyFont="1" applyFill="1" applyAlignment="1">
      <alignment horizontal="center" vertical="center"/>
    </xf>
    <xf numFmtId="0" fontId="8" fillId="0" borderId="30" xfId="6" applyBorder="1" applyAlignment="1">
      <alignment horizontal="center" wrapText="1"/>
    </xf>
    <xf numFmtId="0" fontId="17" fillId="0" borderId="0" xfId="6" applyFont="1" applyFill="1" applyBorder="1" applyAlignment="1">
      <alignment horizontal="left" vertical="center" wrapText="1" indent="1"/>
    </xf>
    <xf numFmtId="1" fontId="17" fillId="0" borderId="43" xfId="6" applyNumberFormat="1" applyFont="1" applyFill="1" applyBorder="1" applyAlignment="1">
      <alignment horizontal="right" vertical="center" wrapText="1"/>
    </xf>
    <xf numFmtId="0" fontId="17" fillId="0" borderId="43" xfId="6" applyFont="1" applyFill="1" applyBorder="1" applyAlignment="1">
      <alignment horizontal="right" vertical="center" wrapText="1"/>
    </xf>
    <xf numFmtId="0" fontId="33" fillId="0" borderId="44" xfId="6" applyFont="1" applyFill="1" applyBorder="1" applyAlignment="1">
      <alignment horizontal="center" vertical="center" wrapText="1"/>
    </xf>
    <xf numFmtId="0" fontId="34" fillId="0" borderId="12" xfId="6" applyFont="1" applyBorder="1" applyAlignment="1"/>
    <xf numFmtId="0" fontId="8" fillId="0" borderId="30" xfId="6" applyBorder="1"/>
    <xf numFmtId="0" fontId="8" fillId="0" borderId="30" xfId="6" applyFill="1" applyBorder="1" applyAlignment="1">
      <alignment horizontal="center" vertical="center" wrapText="1"/>
    </xf>
    <xf numFmtId="0" fontId="39" fillId="0" borderId="7" xfId="6" applyFont="1" applyBorder="1" applyAlignment="1">
      <alignment horizontal="center" vertical="center" wrapText="1"/>
    </xf>
    <xf numFmtId="0" fontId="39" fillId="0" borderId="30" xfId="6" applyFont="1" applyBorder="1" applyAlignment="1">
      <alignment horizontal="center" vertical="center" wrapText="1"/>
    </xf>
    <xf numFmtId="0" fontId="8" fillId="0" borderId="7" xfId="6" applyFill="1" applyBorder="1" applyAlignment="1">
      <alignment horizontal="center" vertical="center" wrapText="1"/>
    </xf>
    <xf numFmtId="0" fontId="8" fillId="0" borderId="55" xfId="6" applyFill="1" applyBorder="1" applyAlignment="1">
      <alignment horizontal="center" vertical="center"/>
    </xf>
    <xf numFmtId="0" fontId="17" fillId="0" borderId="56" xfId="6" applyFont="1" applyBorder="1" applyAlignment="1">
      <alignment horizontal="left" vertical="center" wrapText="1" indent="1"/>
    </xf>
    <xf numFmtId="0" fontId="8" fillId="0" borderId="35" xfId="6" applyFill="1" applyBorder="1" applyAlignment="1">
      <alignment horizontal="center" vertical="center" wrapText="1"/>
    </xf>
    <xf numFmtId="0" fontId="5" fillId="4" borderId="13" xfId="1" applyFont="1" applyFill="1" applyBorder="1" applyAlignment="1">
      <alignment vertical="center" wrapText="1"/>
    </xf>
    <xf numFmtId="0" fontId="41" fillId="3" borderId="0" xfId="1" applyFont="1" applyFill="1" applyBorder="1" applyAlignment="1">
      <alignment vertical="center"/>
    </xf>
    <xf numFmtId="0" fontId="1" fillId="0" borderId="0" xfId="0" applyFont="1"/>
    <xf numFmtId="0" fontId="24" fillId="0" borderId="54" xfId="0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40" fillId="2" borderId="9" xfId="1" applyFont="1" applyFill="1" applyBorder="1" applyAlignment="1">
      <alignment vertical="center" wrapText="1"/>
    </xf>
    <xf numFmtId="0" fontId="40" fillId="2" borderId="5" xfId="1" applyFont="1" applyFill="1" applyBorder="1" applyAlignment="1">
      <alignment horizontal="center" vertical="center" wrapText="1"/>
    </xf>
    <xf numFmtId="164" fontId="40" fillId="2" borderId="5" xfId="1" applyNumberFormat="1" applyFont="1" applyFill="1" applyBorder="1" applyAlignment="1">
      <alignment horizontal="center" vertical="center" wrapText="1"/>
    </xf>
    <xf numFmtId="0" fontId="40" fillId="2" borderId="10" xfId="1" applyFont="1" applyFill="1" applyBorder="1" applyAlignment="1">
      <alignment vertical="center" wrapText="1"/>
    </xf>
    <xf numFmtId="0" fontId="41" fillId="4" borderId="59" xfId="1" applyFont="1" applyFill="1" applyBorder="1" applyAlignment="1">
      <alignment vertical="center" wrapText="1"/>
    </xf>
    <xf numFmtId="0" fontId="1" fillId="4" borderId="60" xfId="0" applyFont="1" applyFill="1" applyBorder="1" applyAlignment="1">
      <alignment horizontal="center"/>
    </xf>
    <xf numFmtId="0" fontId="1" fillId="4" borderId="61" xfId="0" applyFont="1" applyFill="1" applyBorder="1"/>
    <xf numFmtId="0" fontId="1" fillId="0" borderId="62" xfId="0" applyFont="1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wrapText="1"/>
    </xf>
    <xf numFmtId="164" fontId="9" fillId="0" borderId="63" xfId="0" applyNumberFormat="1" applyFont="1" applyBorder="1" applyAlignment="1">
      <alignment horizontal="center"/>
    </xf>
    <xf numFmtId="0" fontId="41" fillId="4" borderId="62" xfId="1" applyFont="1" applyFill="1" applyBorder="1" applyAlignment="1">
      <alignment vertical="center" wrapText="1"/>
    </xf>
    <xf numFmtId="0" fontId="1" fillId="4" borderId="63" xfId="0" applyFont="1" applyFill="1" applyBorder="1" applyAlignment="1">
      <alignment horizontal="center"/>
    </xf>
    <xf numFmtId="164" fontId="9" fillId="4" borderId="63" xfId="0" applyNumberFormat="1" applyFont="1" applyFill="1" applyBorder="1" applyAlignment="1">
      <alignment horizontal="center"/>
    </xf>
    <xf numFmtId="0" fontId="1" fillId="4" borderId="64" xfId="0" applyFont="1" applyFill="1" applyBorder="1" applyAlignment="1">
      <alignment wrapText="1"/>
    </xf>
    <xf numFmtId="0" fontId="41" fillId="4" borderId="65" xfId="1" applyFont="1" applyFill="1" applyBorder="1" applyAlignment="1">
      <alignment vertical="center" wrapText="1"/>
    </xf>
    <xf numFmtId="0" fontId="1" fillId="4" borderId="66" xfId="0" applyFont="1" applyFill="1" applyBorder="1" applyAlignment="1">
      <alignment horizontal="center"/>
    </xf>
    <xf numFmtId="164" fontId="9" fillId="4" borderId="66" xfId="0" applyNumberFormat="1" applyFont="1" applyFill="1" applyBorder="1" applyAlignment="1">
      <alignment horizontal="center"/>
    </xf>
    <xf numFmtId="0" fontId="1" fillId="4" borderId="67" xfId="0" applyFont="1" applyFill="1" applyBorder="1" applyAlignment="1">
      <alignment wrapText="1"/>
    </xf>
    <xf numFmtId="0" fontId="40" fillId="2" borderId="68" xfId="1" applyFont="1" applyFill="1" applyBorder="1" applyAlignment="1">
      <alignment vertical="center" wrapText="1"/>
    </xf>
    <xf numFmtId="0" fontId="8" fillId="0" borderId="69" xfId="0" applyFont="1" applyBorder="1" applyAlignment="1">
      <alignment horizontal="center"/>
    </xf>
    <xf numFmtId="0" fontId="8" fillId="0" borderId="70" xfId="0" applyFont="1" applyBorder="1"/>
    <xf numFmtId="0" fontId="9" fillId="0" borderId="62" xfId="0" applyFont="1" applyBorder="1"/>
    <xf numFmtId="0" fontId="9" fillId="0" borderId="63" xfId="0" applyFont="1" applyBorder="1" applyAlignment="1">
      <alignment horizontal="center"/>
    </xf>
    <xf numFmtId="0" fontId="9" fillId="0" borderId="64" xfId="0" applyFont="1" applyBorder="1" applyAlignment="1">
      <alignment wrapText="1"/>
    </xf>
    <xf numFmtId="0" fontId="42" fillId="0" borderId="0" xfId="0" applyFont="1"/>
    <xf numFmtId="0" fontId="41" fillId="9" borderId="62" xfId="1" applyFont="1" applyFill="1" applyBorder="1" applyAlignment="1">
      <alignment vertical="center" wrapText="1"/>
    </xf>
    <xf numFmtId="0" fontId="9" fillId="9" borderId="63" xfId="0" applyFont="1" applyFill="1" applyBorder="1" applyAlignment="1">
      <alignment horizontal="center"/>
    </xf>
    <xf numFmtId="0" fontId="9" fillId="9" borderId="64" xfId="0" applyFont="1" applyFill="1" applyBorder="1" applyAlignment="1">
      <alignment wrapText="1"/>
    </xf>
    <xf numFmtId="0" fontId="9" fillId="3" borderId="62" xfId="1" applyFont="1" applyFill="1" applyBorder="1" applyAlignment="1">
      <alignment vertical="center" wrapText="1"/>
    </xf>
    <xf numFmtId="0" fontId="9" fillId="3" borderId="63" xfId="0" applyFont="1" applyFill="1" applyBorder="1" applyAlignment="1">
      <alignment horizontal="center"/>
    </xf>
    <xf numFmtId="164" fontId="9" fillId="3" borderId="63" xfId="0" applyNumberFormat="1" applyFont="1" applyFill="1" applyBorder="1" applyAlignment="1">
      <alignment horizontal="center"/>
    </xf>
    <xf numFmtId="0" fontId="9" fillId="3" borderId="64" xfId="0" applyFont="1" applyFill="1" applyBorder="1" applyAlignment="1">
      <alignment wrapText="1"/>
    </xf>
    <xf numFmtId="0" fontId="1" fillId="3" borderId="0" xfId="0" applyFont="1" applyFill="1"/>
    <xf numFmtId="164" fontId="9" fillId="9" borderId="63" xfId="0" applyNumberFormat="1" applyFont="1" applyFill="1" applyBorder="1" applyAlignment="1">
      <alignment horizontal="center"/>
    </xf>
    <xf numFmtId="164" fontId="9" fillId="9" borderId="71" xfId="0" applyNumberFormat="1" applyFont="1" applyFill="1" applyBorder="1" applyAlignment="1">
      <alignment horizontal="center"/>
    </xf>
    <xf numFmtId="0" fontId="9" fillId="0" borderId="65" xfId="0" applyFont="1" applyBorder="1"/>
    <xf numFmtId="0" fontId="9" fillId="0" borderId="66" xfId="0" applyFont="1" applyBorder="1" applyAlignment="1">
      <alignment horizontal="center"/>
    </xf>
    <xf numFmtId="164" fontId="9" fillId="0" borderId="66" xfId="0" applyNumberFormat="1" applyFont="1" applyBorder="1" applyAlignment="1">
      <alignment horizontal="center"/>
    </xf>
    <xf numFmtId="0" fontId="9" fillId="0" borderId="67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3"/>
    <xf numFmtId="0" fontId="45" fillId="11" borderId="9" xfId="3" applyFont="1" applyFill="1" applyBorder="1" applyAlignment="1">
      <alignment horizontal="center" vertical="center"/>
    </xf>
    <xf numFmtId="44" fontId="45" fillId="11" borderId="10" xfId="3" applyNumberFormat="1" applyFont="1" applyFill="1" applyBorder="1" applyAlignment="1">
      <alignment horizontal="center" vertical="center" wrapText="1"/>
    </xf>
    <xf numFmtId="0" fontId="46" fillId="12" borderId="47" xfId="3" applyFont="1" applyFill="1" applyBorder="1" applyAlignment="1">
      <alignment horizontal="left" vertical="center"/>
    </xf>
    <xf numFmtId="44" fontId="47" fillId="12" borderId="48" xfId="4" applyNumberFormat="1" applyFont="1" applyFill="1" applyBorder="1" applyAlignment="1">
      <alignment vertical="center"/>
    </xf>
    <xf numFmtId="0" fontId="46" fillId="13" borderId="29" xfId="3" applyFont="1" applyFill="1" applyBorder="1" applyAlignment="1">
      <alignment horizontal="left" vertical="center"/>
    </xf>
    <xf numFmtId="44" fontId="47" fillId="13" borderId="30" xfId="4" applyNumberFormat="1" applyFont="1" applyFill="1" applyBorder="1" applyAlignment="1">
      <alignment vertical="center"/>
    </xf>
    <xf numFmtId="0" fontId="46" fillId="12" borderId="29" xfId="3" applyFont="1" applyFill="1" applyBorder="1" applyAlignment="1">
      <alignment horizontal="left" vertical="center"/>
    </xf>
    <xf numFmtId="44" fontId="47" fillId="12" borderId="30" xfId="4" applyNumberFormat="1" applyFont="1" applyFill="1" applyBorder="1" applyAlignment="1">
      <alignment vertical="center"/>
    </xf>
    <xf numFmtId="0" fontId="46" fillId="12" borderId="29" xfId="3" applyFont="1" applyFill="1" applyBorder="1" applyAlignment="1">
      <alignment horizontal="left"/>
    </xf>
    <xf numFmtId="0" fontId="46" fillId="13" borderId="29" xfId="3" applyFont="1" applyFill="1" applyBorder="1" applyAlignment="1">
      <alignment horizontal="left"/>
    </xf>
    <xf numFmtId="0" fontId="46" fillId="13" borderId="29" xfId="3" applyFont="1" applyFill="1" applyBorder="1" applyAlignment="1" applyProtection="1">
      <alignment horizontal="left"/>
      <protection locked="0"/>
    </xf>
    <xf numFmtId="0" fontId="46" fillId="12" borderId="32" xfId="3" applyFont="1" applyFill="1" applyBorder="1" applyAlignment="1">
      <alignment horizontal="left"/>
    </xf>
    <xf numFmtId="44" fontId="47" fillId="12" borderId="49" xfId="4" applyNumberFormat="1" applyFont="1" applyFill="1" applyBorder="1" applyAlignment="1">
      <alignment vertical="center"/>
    </xf>
    <xf numFmtId="0" fontId="47" fillId="12" borderId="29" xfId="3" applyFont="1" applyFill="1" applyBorder="1" applyAlignment="1">
      <alignment horizontal="left" vertical="top" wrapText="1"/>
    </xf>
    <xf numFmtId="0" fontId="47" fillId="13" borderId="29" xfId="3" applyFont="1" applyFill="1" applyBorder="1" applyAlignment="1">
      <alignment horizontal="left" vertical="top" wrapText="1"/>
    </xf>
    <xf numFmtId="0" fontId="47" fillId="13" borderId="47" xfId="3" applyFont="1" applyFill="1" applyBorder="1" applyAlignment="1">
      <alignment horizontal="left" vertical="top" wrapText="1"/>
    </xf>
    <xf numFmtId="44" fontId="47" fillId="13" borderId="48" xfId="4" applyNumberFormat="1" applyFont="1" applyFill="1" applyBorder="1" applyAlignment="1">
      <alignment vertical="center"/>
    </xf>
    <xf numFmtId="0" fontId="47" fillId="12" borderId="37" xfId="3" applyFont="1" applyFill="1" applyBorder="1" applyAlignment="1">
      <alignment horizontal="left" vertical="top" wrapText="1"/>
    </xf>
    <xf numFmtId="44" fontId="47" fillId="12" borderId="35" xfId="4" applyNumberFormat="1" applyFont="1" applyFill="1" applyBorder="1" applyAlignment="1">
      <alignment vertical="center"/>
    </xf>
    <xf numFmtId="0" fontId="34" fillId="14" borderId="9" xfId="3" applyFont="1" applyFill="1" applyBorder="1" applyAlignment="1">
      <alignment horizontal="left" vertical="top" wrapText="1"/>
    </xf>
    <xf numFmtId="44" fontId="34" fillId="14" borderId="10" xfId="4" applyNumberFormat="1" applyFont="1" applyFill="1" applyBorder="1" applyAlignment="1">
      <alignment vertical="center"/>
    </xf>
    <xf numFmtId="0" fontId="7" fillId="0" borderId="0" xfId="1" applyFont="1" applyBorder="1"/>
    <xf numFmtId="0" fontId="48" fillId="0" borderId="0" xfId="1" applyFont="1" applyBorder="1"/>
    <xf numFmtId="164" fontId="7" fillId="0" borderId="0" xfId="1" applyNumberFormat="1" applyFont="1" applyBorder="1"/>
    <xf numFmtId="0" fontId="3" fillId="2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165" fontId="3" fillId="2" borderId="8" xfId="1" applyNumberFormat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 vertical="top" wrapText="1"/>
    </xf>
    <xf numFmtId="9" fontId="7" fillId="3" borderId="7" xfId="1" applyNumberFormat="1" applyFont="1" applyFill="1" applyBorder="1" applyAlignment="1">
      <alignment horizontal="center" vertical="center" wrapText="1"/>
    </xf>
    <xf numFmtId="164" fontId="9" fillId="0" borderId="7" xfId="0" applyNumberFormat="1" applyFont="1" applyBorder="1"/>
    <xf numFmtId="0" fontId="7" fillId="3" borderId="0" xfId="1" applyFont="1" applyFill="1" applyBorder="1"/>
    <xf numFmtId="0" fontId="9" fillId="0" borderId="7" xfId="0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left" vertical="top" wrapText="1"/>
    </xf>
    <xf numFmtId="0" fontId="7" fillId="0" borderId="72" xfId="1" applyFont="1" applyBorder="1"/>
    <xf numFmtId="0" fontId="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50" fillId="0" borderId="0" xfId="7" applyAlignment="1">
      <alignment vertical="center"/>
    </xf>
    <xf numFmtId="0" fontId="34" fillId="0" borderId="14" xfId="6" applyFont="1" applyBorder="1" applyAlignment="1">
      <alignment horizontal="center"/>
    </xf>
    <xf numFmtId="0" fontId="34" fillId="0" borderId="51" xfId="6" applyFont="1" applyBorder="1" applyAlignment="1">
      <alignment horizontal="center"/>
    </xf>
    <xf numFmtId="164" fontId="6" fillId="4" borderId="7" xfId="1" applyNumberFormat="1" applyFont="1" applyFill="1" applyBorder="1" applyAlignment="1">
      <alignment horizontal="left" vertical="center"/>
    </xf>
    <xf numFmtId="0" fontId="6" fillId="4" borderId="13" xfId="1" applyFont="1" applyFill="1" applyBorder="1" applyAlignment="1">
      <alignment horizontal="left" vertical="center" wrapText="1"/>
    </xf>
    <xf numFmtId="0" fontId="6" fillId="4" borderId="38" xfId="1" applyFont="1" applyFill="1" applyBorder="1" applyAlignment="1">
      <alignment horizontal="left" vertical="center" wrapText="1"/>
    </xf>
    <xf numFmtId="0" fontId="50" fillId="4" borderId="7" xfId="7" applyFill="1" applyBorder="1" applyAlignment="1">
      <alignment vertical="center" wrapText="1"/>
    </xf>
    <xf numFmtId="0" fontId="50" fillId="3" borderId="7" xfId="7" applyFill="1" applyBorder="1" applyAlignment="1">
      <alignment vertical="center" wrapText="1"/>
    </xf>
    <xf numFmtId="164" fontId="6" fillId="0" borderId="7" xfId="1" applyNumberFormat="1" applyFont="1" applyFill="1" applyBorder="1" applyAlignment="1">
      <alignment horizontal="center" vertical="center"/>
    </xf>
    <xf numFmtId="9" fontId="6" fillId="0" borderId="7" xfId="1" applyNumberFormat="1" applyFont="1" applyFill="1" applyBorder="1" applyAlignment="1">
      <alignment horizontal="center" vertical="center"/>
    </xf>
    <xf numFmtId="0" fontId="11" fillId="0" borderId="0" xfId="0" applyFont="1"/>
    <xf numFmtId="164" fontId="2" fillId="3" borderId="7" xfId="0" applyNumberFormat="1" applyFont="1" applyFill="1" applyBorder="1" applyAlignment="1">
      <alignment horizontal="center" vertical="center" wrapText="1"/>
    </xf>
    <xf numFmtId="0" fontId="7" fillId="0" borderId="7" xfId="1" applyFont="1" applyBorder="1"/>
    <xf numFmtId="0" fontId="2" fillId="0" borderId="7" xfId="0" applyFont="1" applyFill="1" applyBorder="1" applyAlignment="1">
      <alignment horizontal="left" vertical="center" wrapText="1" indent="2"/>
    </xf>
    <xf numFmtId="164" fontId="2" fillId="3" borderId="7" xfId="0" applyNumberFormat="1" applyFont="1" applyFill="1" applyBorder="1" applyAlignment="1">
      <alignment horizontal="center" vertical="center"/>
    </xf>
    <xf numFmtId="2" fontId="6" fillId="3" borderId="7" xfId="1" applyNumberFormat="1" applyFont="1" applyFill="1" applyBorder="1" applyAlignment="1">
      <alignment horizontal="center" vertical="center" wrapText="1"/>
    </xf>
    <xf numFmtId="9" fontId="6" fillId="4" borderId="8" xfId="1" applyNumberFormat="1" applyFont="1" applyFill="1" applyBorder="1" applyAlignment="1">
      <alignment horizontal="center" vertical="center" wrapText="1"/>
    </xf>
    <xf numFmtId="164" fontId="6" fillId="4" borderId="8" xfId="1" applyNumberFormat="1" applyFont="1" applyFill="1" applyBorder="1" applyAlignment="1">
      <alignment horizontal="center" vertical="center" wrapText="1"/>
    </xf>
    <xf numFmtId="2" fontId="6" fillId="4" borderId="8" xfId="1" applyNumberFormat="1" applyFont="1" applyFill="1" applyBorder="1" applyAlignment="1">
      <alignment horizontal="center" vertical="center" wrapText="1"/>
    </xf>
    <xf numFmtId="167" fontId="6" fillId="3" borderId="7" xfId="1" applyNumberFormat="1" applyFont="1" applyFill="1" applyBorder="1" applyAlignment="1">
      <alignment horizontal="center" vertical="center"/>
    </xf>
    <xf numFmtId="2" fontId="6" fillId="3" borderId="7" xfId="1" applyNumberFormat="1" applyFont="1" applyFill="1" applyBorder="1" applyAlignment="1">
      <alignment horizontal="left" vertical="center"/>
    </xf>
    <xf numFmtId="0" fontId="2" fillId="0" borderId="0" xfId="8" applyFont="1"/>
    <xf numFmtId="0" fontId="7" fillId="0" borderId="29" xfId="8" applyFont="1" applyBorder="1" applyAlignment="1">
      <alignment horizontal="center" vertical="top" wrapText="1"/>
    </xf>
    <xf numFmtId="0" fontId="4" fillId="0" borderId="7" xfId="8" applyFont="1" applyBorder="1" applyAlignment="1">
      <alignment horizontal="center" vertical="top" wrapText="1"/>
    </xf>
    <xf numFmtId="2" fontId="4" fillId="0" borderId="30" xfId="8" applyNumberFormat="1" applyFont="1" applyBorder="1" applyAlignment="1">
      <alignment horizontal="center" vertical="top" wrapText="1"/>
    </xf>
    <xf numFmtId="0" fontId="4" fillId="0" borderId="32" xfId="8" applyFont="1" applyBorder="1" applyAlignment="1">
      <alignment horizontal="center" vertical="top" wrapText="1"/>
    </xf>
    <xf numFmtId="0" fontId="4" fillId="0" borderId="55" xfId="8" applyFont="1" applyBorder="1" applyAlignment="1">
      <alignment horizontal="center" vertical="top" wrapText="1"/>
    </xf>
    <xf numFmtId="0" fontId="4" fillId="0" borderId="47" xfId="8" applyFont="1" applyBorder="1" applyAlignment="1">
      <alignment horizontal="center" vertical="top" wrapText="1"/>
    </xf>
    <xf numFmtId="0" fontId="4" fillId="0" borderId="55" xfId="8" applyFont="1" applyFill="1" applyBorder="1" applyAlignment="1">
      <alignment horizontal="center" vertical="top" wrapText="1"/>
    </xf>
    <xf numFmtId="0" fontId="4" fillId="0" borderId="34" xfId="8" applyFont="1" applyBorder="1" applyAlignment="1">
      <alignment horizontal="center" vertical="top" wrapText="1"/>
    </xf>
    <xf numFmtId="0" fontId="53" fillId="0" borderId="0" xfId="8" applyFont="1" applyBorder="1" applyAlignment="1">
      <alignment horizontal="center" vertical="top" wrapText="1"/>
    </xf>
    <xf numFmtId="0" fontId="2" fillId="0" borderId="80" xfId="8" applyFont="1" applyBorder="1" applyAlignment="1">
      <alignment horizontal="center"/>
    </xf>
    <xf numFmtId="0" fontId="4" fillId="0" borderId="79" xfId="8" applyFont="1" applyBorder="1" applyAlignment="1">
      <alignment horizontal="center" vertical="top" wrapText="1"/>
    </xf>
    <xf numFmtId="2" fontId="4" fillId="0" borderId="33" xfId="8" applyNumberFormat="1" applyFont="1" applyBorder="1" applyAlignment="1">
      <alignment horizontal="center" vertical="top" wrapText="1"/>
    </xf>
    <xf numFmtId="0" fontId="4" fillId="0" borderId="32" xfId="8" applyFont="1" applyBorder="1" applyAlignment="1">
      <alignment horizontal="center" vertical="center" wrapText="1"/>
    </xf>
    <xf numFmtId="0" fontId="4" fillId="0" borderId="55" xfId="8" applyFont="1" applyBorder="1" applyAlignment="1">
      <alignment wrapText="1"/>
    </xf>
    <xf numFmtId="0" fontId="4" fillId="0" borderId="55" xfId="8" applyFont="1" applyBorder="1" applyAlignment="1">
      <alignment horizontal="center"/>
    </xf>
    <xf numFmtId="0" fontId="31" fillId="0" borderId="54" xfId="8" applyFont="1" applyBorder="1" applyAlignment="1">
      <alignment horizontal="center" vertical="center" wrapText="1"/>
    </xf>
    <xf numFmtId="0" fontId="4" fillId="0" borderId="13" xfId="8" applyFont="1" applyBorder="1" applyAlignment="1">
      <alignment horizontal="center" vertical="top" wrapText="1"/>
    </xf>
    <xf numFmtId="2" fontId="4" fillId="0" borderId="14" xfId="8" applyNumberFormat="1" applyFont="1" applyBorder="1" applyAlignment="1">
      <alignment horizontal="center" vertical="top" wrapText="1"/>
    </xf>
    <xf numFmtId="0" fontId="4" fillId="0" borderId="32" xfId="8" applyFont="1" applyBorder="1" applyAlignment="1">
      <alignment horizontal="center"/>
    </xf>
    <xf numFmtId="0" fontId="2" fillId="0" borderId="55" xfId="8" applyFont="1" applyBorder="1" applyAlignment="1">
      <alignment horizontal="center" vertical="top" wrapText="1"/>
    </xf>
    <xf numFmtId="0" fontId="2" fillId="0" borderId="0" xfId="8" applyFont="1" applyFill="1"/>
    <xf numFmtId="0" fontId="2" fillId="0" borderId="34" xfId="8" applyFont="1" applyBorder="1" applyAlignment="1">
      <alignment horizontal="center" vertical="top" wrapText="1"/>
    </xf>
    <xf numFmtId="0" fontId="31" fillId="0" borderId="54" xfId="8" applyFont="1" applyBorder="1" applyAlignment="1">
      <alignment horizontal="center" vertical="top" wrapText="1"/>
    </xf>
    <xf numFmtId="2" fontId="4" fillId="0" borderId="13" xfId="8" applyNumberFormat="1" applyFont="1" applyBorder="1" applyAlignment="1">
      <alignment horizontal="center"/>
    </xf>
    <xf numFmtId="0" fontId="4" fillId="0" borderId="14" xfId="8" applyFont="1" applyBorder="1" applyAlignment="1">
      <alignment horizontal="center"/>
    </xf>
    <xf numFmtId="0" fontId="31" fillId="0" borderId="0" xfId="8" applyFont="1" applyBorder="1" applyAlignment="1">
      <alignment horizontal="center"/>
    </xf>
    <xf numFmtId="0" fontId="5" fillId="0" borderId="32" xfId="8" applyFont="1" applyBorder="1" applyAlignment="1">
      <alignment horizontal="center" vertical="top" wrapText="1"/>
    </xf>
    <xf numFmtId="0" fontId="2" fillId="0" borderId="47" xfId="8" applyFont="1" applyBorder="1" applyAlignment="1">
      <alignment horizontal="center" vertical="top" wrapText="1"/>
    </xf>
    <xf numFmtId="0" fontId="2" fillId="0" borderId="0" xfId="8" applyFont="1" applyAlignment="1">
      <alignment vertical="center" wrapText="1"/>
    </xf>
    <xf numFmtId="2" fontId="2" fillId="0" borderId="0" xfId="8" applyNumberFormat="1" applyFont="1"/>
    <xf numFmtId="2" fontId="4" fillId="0" borderId="57" xfId="8" applyNumberFormat="1" applyFont="1" applyBorder="1" applyAlignment="1">
      <alignment horizontal="center"/>
    </xf>
    <xf numFmtId="0" fontId="4" fillId="0" borderId="58" xfId="8" applyFont="1" applyBorder="1" applyAlignment="1">
      <alignment horizontal="center"/>
    </xf>
    <xf numFmtId="0" fontId="2" fillId="0" borderId="32" xfId="8" applyFont="1" applyBorder="1" applyAlignment="1">
      <alignment horizontal="center" vertical="top" wrapText="1"/>
    </xf>
    <xf numFmtId="0" fontId="4" fillId="0" borderId="47" xfId="8" applyFont="1" applyBorder="1" applyAlignment="1">
      <alignment horizontal="center"/>
    </xf>
    <xf numFmtId="0" fontId="31" fillId="0" borderId="12" xfId="8" applyFont="1" applyBorder="1" applyAlignment="1">
      <alignment horizontal="center" vertical="top" wrapText="1"/>
    </xf>
    <xf numFmtId="0" fontId="2" fillId="0" borderId="29" xfId="8" applyFont="1" applyBorder="1" applyAlignment="1">
      <alignment horizontal="center" vertical="top" wrapText="1"/>
    </xf>
    <xf numFmtId="168" fontId="4" fillId="0" borderId="7" xfId="9" applyFont="1" applyBorder="1" applyAlignment="1">
      <alignment horizontal="left" vertical="top" wrapText="1"/>
    </xf>
    <xf numFmtId="168" fontId="4" fillId="0" borderId="30" xfId="9" applyFont="1" applyBorder="1"/>
    <xf numFmtId="0" fontId="4" fillId="0" borderId="37" xfId="8" applyFont="1" applyBorder="1" applyAlignment="1">
      <alignment horizontal="center" vertical="top" wrapText="1"/>
    </xf>
    <xf numFmtId="168" fontId="4" fillId="0" borderId="38" xfId="9" applyFont="1" applyBorder="1" applyAlignment="1">
      <alignment horizontal="left" vertical="top" wrapText="1"/>
    </xf>
    <xf numFmtId="168" fontId="4" fillId="0" borderId="35" xfId="9" applyFont="1" applyBorder="1"/>
    <xf numFmtId="168" fontId="4" fillId="3" borderId="0" xfId="10" applyFont="1" applyFill="1" applyBorder="1" applyAlignment="1">
      <alignment horizontal="left" vertical="top" wrapText="1"/>
    </xf>
    <xf numFmtId="0" fontId="2" fillId="3" borderId="0" xfId="3" applyFont="1" applyFill="1" applyBorder="1"/>
    <xf numFmtId="0" fontId="5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left" vertical="center" wrapText="1"/>
    </xf>
    <xf numFmtId="9" fontId="6" fillId="4" borderId="1" xfId="1" applyNumberFormat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/>
    </xf>
    <xf numFmtId="2" fontId="6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vertical="center" wrapText="1"/>
    </xf>
    <xf numFmtId="164" fontId="2" fillId="4" borderId="13" xfId="0" applyNumberFormat="1" applyFont="1" applyFill="1" applyBorder="1" applyAlignment="1">
      <alignment horizontal="center" vertical="center"/>
    </xf>
    <xf numFmtId="9" fontId="6" fillId="4" borderId="8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 wrapText="1"/>
    </xf>
    <xf numFmtId="0" fontId="50" fillId="0" borderId="0" xfId="7"/>
    <xf numFmtId="164" fontId="40" fillId="0" borderId="57" xfId="0" applyNumberFormat="1" applyFont="1" applyBorder="1" applyAlignment="1">
      <alignment horizontal="center"/>
    </xf>
    <xf numFmtId="164" fontId="9" fillId="4" borderId="60" xfId="0" applyNumberFormat="1" applyFont="1" applyFill="1" applyBorder="1" applyAlignment="1">
      <alignment horizontal="center"/>
    </xf>
    <xf numFmtId="164" fontId="36" fillId="0" borderId="69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5" fillId="4" borderId="0" xfId="1" applyFont="1" applyFill="1" applyBorder="1" applyAlignment="1">
      <alignment vertical="center" wrapText="1"/>
    </xf>
    <xf numFmtId="9" fontId="6" fillId="4" borderId="0" xfId="1" applyNumberFormat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vertical="center" wrapText="1"/>
    </xf>
    <xf numFmtId="0" fontId="6" fillId="4" borderId="81" xfId="1" applyFont="1" applyFill="1" applyBorder="1" applyAlignment="1">
      <alignment horizontal="left" vertical="center" wrapText="1"/>
    </xf>
    <xf numFmtId="0" fontId="6" fillId="4" borderId="0" xfId="1" applyFont="1" applyFill="1" applyBorder="1" applyAlignment="1">
      <alignment horizontal="left" vertical="center" wrapText="1"/>
    </xf>
    <xf numFmtId="0" fontId="50" fillId="4" borderId="0" xfId="7" applyFill="1" applyBorder="1" applyAlignment="1">
      <alignment vertical="center" wrapText="1"/>
    </xf>
    <xf numFmtId="164" fontId="6" fillId="4" borderId="75" xfId="1" applyNumberFormat="1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left" vertical="center" wrapText="1" indent="5"/>
    </xf>
    <xf numFmtId="164" fontId="15" fillId="0" borderId="85" xfId="0" applyNumberFormat="1" applyFont="1" applyFill="1" applyBorder="1" applyAlignment="1">
      <alignment horizontal="center" vertical="center"/>
    </xf>
    <xf numFmtId="164" fontId="15" fillId="0" borderId="86" xfId="0" applyNumberFormat="1" applyFont="1" applyFill="1" applyBorder="1" applyAlignment="1">
      <alignment horizontal="center" vertical="center"/>
    </xf>
    <xf numFmtId="0" fontId="7" fillId="0" borderId="87" xfId="0" applyFont="1" applyBorder="1"/>
    <xf numFmtId="164" fontId="15" fillId="0" borderId="88" xfId="0" applyNumberFormat="1" applyFont="1" applyFill="1" applyBorder="1" applyAlignment="1">
      <alignment horizontal="center" vertical="center"/>
    </xf>
    <xf numFmtId="164" fontId="15" fillId="3" borderId="88" xfId="0" applyNumberFormat="1" applyFont="1" applyFill="1" applyBorder="1" applyAlignment="1">
      <alignment horizontal="center" vertical="center"/>
    </xf>
    <xf numFmtId="0" fontId="16" fillId="3" borderId="12" xfId="8" applyFont="1" applyFill="1" applyBorder="1" applyAlignment="1">
      <alignment horizontal="center" vertical="top" wrapText="1"/>
    </xf>
    <xf numFmtId="0" fontId="2" fillId="3" borderId="29" xfId="8" applyFont="1" applyFill="1" applyBorder="1" applyAlignment="1">
      <alignment horizontal="center" vertical="top" wrapText="1"/>
    </xf>
    <xf numFmtId="0" fontId="4" fillId="3" borderId="37" xfId="8" applyFont="1" applyFill="1" applyBorder="1" applyAlignment="1">
      <alignment horizontal="center" vertical="top" wrapText="1"/>
    </xf>
    <xf numFmtId="0" fontId="2" fillId="3" borderId="0" xfId="8" applyFont="1" applyFill="1"/>
    <xf numFmtId="0" fontId="2" fillId="3" borderId="0" xfId="8" applyFont="1" applyFill="1" applyAlignment="1">
      <alignment vertical="center" wrapText="1"/>
    </xf>
    <xf numFmtId="2" fontId="2" fillId="3" borderId="0" xfId="8" applyNumberFormat="1" applyFont="1" applyFill="1"/>
    <xf numFmtId="0" fontId="16" fillId="3" borderId="12" xfId="3" applyFont="1" applyFill="1" applyBorder="1" applyAlignment="1">
      <alignment horizontal="center" vertical="top" wrapText="1"/>
    </xf>
    <xf numFmtId="0" fontId="4" fillId="3" borderId="29" xfId="3" applyFont="1" applyFill="1" applyBorder="1" applyAlignment="1">
      <alignment horizontal="center" vertical="top" wrapText="1"/>
    </xf>
    <xf numFmtId="0" fontId="4" fillId="3" borderId="15" xfId="3" applyFont="1" applyFill="1" applyBorder="1" applyAlignment="1">
      <alignment horizontal="center" vertical="top" wrapText="1"/>
    </xf>
    <xf numFmtId="2" fontId="2" fillId="3" borderId="16" xfId="8" applyNumberFormat="1" applyFont="1" applyFill="1" applyBorder="1"/>
    <xf numFmtId="0" fontId="16" fillId="3" borderId="29" xfId="3" applyFont="1" applyFill="1" applyBorder="1" applyAlignment="1">
      <alignment horizontal="center" vertical="top" wrapText="1"/>
    </xf>
    <xf numFmtId="0" fontId="2" fillId="3" borderId="29" xfId="3" applyFont="1" applyFill="1" applyBorder="1" applyAlignment="1">
      <alignment horizontal="center" vertical="top" wrapText="1"/>
    </xf>
    <xf numFmtId="0" fontId="2" fillId="3" borderId="15" xfId="3" applyFill="1" applyBorder="1"/>
    <xf numFmtId="0" fontId="16" fillId="3" borderId="29" xfId="3" applyFont="1" applyFill="1" applyBorder="1"/>
    <xf numFmtId="0" fontId="4" fillId="3" borderId="29" xfId="3" applyFont="1" applyFill="1" applyBorder="1" applyAlignment="1">
      <alignment horizontal="center"/>
    </xf>
    <xf numFmtId="0" fontId="16" fillId="3" borderId="29" xfId="3" applyFont="1" applyFill="1" applyBorder="1" applyAlignment="1">
      <alignment horizontal="center"/>
    </xf>
    <xf numFmtId="0" fontId="4" fillId="3" borderId="37" xfId="3" applyFont="1" applyFill="1" applyBorder="1" applyAlignment="1">
      <alignment horizontal="center"/>
    </xf>
    <xf numFmtId="164" fontId="0" fillId="0" borderId="26" xfId="0" applyNumberFormat="1" applyBorder="1" applyAlignment="1">
      <alignment horizontal="center" vertical="center" wrapText="1"/>
    </xf>
    <xf numFmtId="1" fontId="32" fillId="0" borderId="47" xfId="6" applyNumberFormat="1" applyFont="1" applyBorder="1" applyAlignment="1">
      <alignment horizontal="center" vertical="center"/>
    </xf>
    <xf numFmtId="0" fontId="32" fillId="0" borderId="89" xfId="6" applyFont="1" applyBorder="1" applyAlignment="1">
      <alignment horizontal="center" vertical="center"/>
    </xf>
    <xf numFmtId="1" fontId="32" fillId="0" borderId="8" xfId="6" applyNumberFormat="1" applyFont="1" applyBorder="1" applyAlignment="1">
      <alignment horizontal="center" vertical="center"/>
    </xf>
    <xf numFmtId="0" fontId="32" fillId="0" borderId="48" xfId="6" applyFont="1" applyBorder="1" applyAlignment="1">
      <alignment horizontal="center" vertical="center"/>
    </xf>
    <xf numFmtId="0" fontId="32" fillId="0" borderId="8" xfId="6" applyFont="1" applyBorder="1" applyAlignment="1">
      <alignment horizontal="center" vertical="center"/>
    </xf>
    <xf numFmtId="0" fontId="32" fillId="0" borderId="89" xfId="6" applyFont="1" applyBorder="1" applyAlignment="1">
      <alignment horizontal="center"/>
    </xf>
    <xf numFmtId="0" fontId="32" fillId="0" borderId="48" xfId="6" applyFont="1" applyBorder="1" applyAlignment="1">
      <alignment horizontal="center"/>
    </xf>
    <xf numFmtId="164" fontId="7" fillId="3" borderId="0" xfId="1" applyNumberFormat="1" applyFont="1" applyFill="1" applyBorder="1"/>
    <xf numFmtId="0" fontId="7" fillId="3" borderId="90" xfId="1" applyFont="1" applyFill="1" applyBorder="1"/>
    <xf numFmtId="0" fontId="56" fillId="3" borderId="0" xfId="1" applyFont="1" applyFill="1" applyBorder="1" applyAlignment="1">
      <alignment horizont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2" fontId="3" fillId="3" borderId="8" xfId="1" applyNumberFormat="1" applyFont="1" applyFill="1" applyBorder="1" applyAlignment="1">
      <alignment horizontal="center" vertical="center" wrapText="1"/>
    </xf>
    <xf numFmtId="0" fontId="7" fillId="3" borderId="72" xfId="1" applyFont="1" applyFill="1" applyBorder="1"/>
    <xf numFmtId="0" fontId="9" fillId="0" borderId="1" xfId="0" applyFont="1" applyFill="1" applyBorder="1" applyAlignment="1">
      <alignment horizontal="center"/>
    </xf>
    <xf numFmtId="0" fontId="3" fillId="3" borderId="47" xfId="1" applyFont="1" applyFill="1" applyBorder="1" applyAlignment="1">
      <alignment horizontal="center" vertical="center" wrapText="1"/>
    </xf>
    <xf numFmtId="0" fontId="5" fillId="4" borderId="37" xfId="1" applyFont="1" applyFill="1" applyBorder="1" applyAlignment="1">
      <alignment vertical="center" wrapText="1"/>
    </xf>
    <xf numFmtId="164" fontId="6" fillId="4" borderId="38" xfId="1" applyNumberFormat="1" applyFont="1" applyFill="1" applyBorder="1" applyAlignment="1">
      <alignment horizontal="center" vertical="center"/>
    </xf>
    <xf numFmtId="10" fontId="6" fillId="4" borderId="38" xfId="1" applyNumberFormat="1" applyFont="1" applyFill="1" applyBorder="1" applyAlignment="1">
      <alignment horizontal="center" vertical="center"/>
    </xf>
    <xf numFmtId="2" fontId="6" fillId="4" borderId="38" xfId="1" applyNumberFormat="1" applyFont="1" applyFill="1" applyBorder="1" applyAlignment="1">
      <alignment horizontal="center" vertical="center"/>
    </xf>
    <xf numFmtId="0" fontId="3" fillId="3" borderId="81" xfId="1" applyFont="1" applyFill="1" applyBorder="1" applyAlignment="1">
      <alignment horizontal="center" vertical="center" wrapText="1"/>
    </xf>
    <xf numFmtId="164" fontId="3" fillId="3" borderId="81" xfId="1" applyNumberFormat="1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/>
    </xf>
    <xf numFmtId="0" fontId="11" fillId="6" borderId="91" xfId="0" applyFont="1" applyFill="1" applyBorder="1" applyAlignment="1">
      <alignment horizontal="center" vertical="center"/>
    </xf>
    <xf numFmtId="0" fontId="11" fillId="6" borderId="75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57" fillId="6" borderId="92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vertical="center" wrapText="1"/>
    </xf>
    <xf numFmtId="0" fontId="11" fillId="15" borderId="7" xfId="0" applyFont="1" applyFill="1" applyBorder="1" applyAlignment="1">
      <alignment vertical="center" wrapText="1"/>
    </xf>
    <xf numFmtId="8" fontId="11" fillId="15" borderId="7" xfId="0" applyNumberFormat="1" applyFont="1" applyFill="1" applyBorder="1" applyAlignment="1">
      <alignment horizontal="center" vertical="center"/>
    </xf>
    <xf numFmtId="9" fontId="11" fillId="15" borderId="7" xfId="0" applyNumberFormat="1" applyFont="1" applyFill="1" applyBorder="1" applyAlignment="1">
      <alignment horizontal="center" vertical="center"/>
    </xf>
    <xf numFmtId="0" fontId="57" fillId="15" borderId="29" xfId="0" applyFont="1" applyFill="1" applyBorder="1" applyAlignment="1">
      <alignment vertical="center" wrapText="1"/>
    </xf>
    <xf numFmtId="0" fontId="11" fillId="15" borderId="29" xfId="0" applyFont="1" applyFill="1" applyBorder="1" applyAlignment="1">
      <alignment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164" fontId="3" fillId="3" borderId="13" xfId="1" applyNumberFormat="1" applyFont="1" applyFill="1" applyBorder="1" applyAlignment="1">
      <alignment horizontal="center" vertical="center" wrapText="1"/>
    </xf>
    <xf numFmtId="2" fontId="3" fillId="3" borderId="13" xfId="1" applyNumberFormat="1" applyFont="1" applyFill="1" applyBorder="1" applyAlignment="1">
      <alignment horizontal="center" vertical="center" wrapText="1"/>
    </xf>
    <xf numFmtId="2" fontId="3" fillId="3" borderId="14" xfId="1" applyNumberFormat="1" applyFont="1" applyFill="1" applyBorder="1" applyAlignment="1">
      <alignment horizontal="center" vertical="center" wrapText="1"/>
    </xf>
    <xf numFmtId="2" fontId="3" fillId="3" borderId="48" xfId="1" applyNumberFormat="1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/>
    </xf>
    <xf numFmtId="9" fontId="11" fillId="15" borderId="30" xfId="0" applyNumberFormat="1" applyFont="1" applyFill="1" applyBorder="1" applyAlignment="1">
      <alignment horizontal="center" vertical="center"/>
    </xf>
    <xf numFmtId="0" fontId="11" fillId="15" borderId="30" xfId="0" applyFont="1" applyFill="1" applyBorder="1" applyAlignment="1">
      <alignment vertical="center"/>
    </xf>
    <xf numFmtId="0" fontId="6" fillId="4" borderId="35" xfId="1" applyFont="1" applyFill="1" applyBorder="1" applyAlignment="1">
      <alignment horizontal="left" vertical="center" wrapText="1"/>
    </xf>
    <xf numFmtId="0" fontId="57" fillId="15" borderId="32" xfId="0" applyFont="1" applyFill="1" applyBorder="1" applyAlignment="1">
      <alignment vertical="center" wrapText="1"/>
    </xf>
    <xf numFmtId="0" fontId="11" fillId="15" borderId="1" xfId="0" applyFont="1" applyFill="1" applyBorder="1" applyAlignment="1">
      <alignment vertical="center" wrapText="1"/>
    </xf>
    <xf numFmtId="9" fontId="11" fillId="15" borderId="1" xfId="0" applyNumberFormat="1" applyFont="1" applyFill="1" applyBorder="1" applyAlignment="1">
      <alignment horizontal="center" vertical="center"/>
    </xf>
    <xf numFmtId="8" fontId="11" fillId="15" borderId="1" xfId="0" applyNumberFormat="1" applyFont="1" applyFill="1" applyBorder="1" applyAlignment="1">
      <alignment horizontal="center" vertical="center"/>
    </xf>
    <xf numFmtId="9" fontId="11" fillId="15" borderId="49" xfId="0" applyNumberFormat="1" applyFont="1" applyFill="1" applyBorder="1" applyAlignment="1">
      <alignment horizontal="center" vertical="center"/>
    </xf>
    <xf numFmtId="164" fontId="15" fillId="0" borderId="9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58" fillId="3" borderId="22" xfId="0" applyNumberFormat="1" applyFont="1" applyFill="1" applyBorder="1" applyAlignment="1">
      <alignment horizontal="center" vertical="center"/>
    </xf>
    <xf numFmtId="0" fontId="0" fillId="0" borderId="0" xfId="0" applyFill="1"/>
    <xf numFmtId="164" fontId="15" fillId="3" borderId="22" xfId="0" applyNumberFormat="1" applyFont="1" applyFill="1" applyBorder="1" applyAlignment="1">
      <alignment horizontal="center" vertical="center" wrapText="1"/>
    </xf>
    <xf numFmtId="164" fontId="7" fillId="3" borderId="63" xfId="0" applyNumberFormat="1" applyFont="1" applyFill="1" applyBorder="1" applyAlignment="1">
      <alignment horizontal="center" vertical="center"/>
    </xf>
    <xf numFmtId="164" fontId="7" fillId="3" borderId="22" xfId="0" applyNumberFormat="1" applyFont="1" applyFill="1" applyBorder="1" applyAlignment="1">
      <alignment horizontal="center" vertical="center"/>
    </xf>
    <xf numFmtId="0" fontId="15" fillId="3" borderId="84" xfId="0" applyFont="1" applyFill="1" applyBorder="1" applyAlignment="1">
      <alignment horizontal="left" vertical="center" wrapText="1" indent="5"/>
    </xf>
    <xf numFmtId="164" fontId="15" fillId="3" borderId="85" xfId="0" applyNumberFormat="1" applyFont="1" applyFill="1" applyBorder="1" applyAlignment="1">
      <alignment horizontal="center" vertical="center"/>
    </xf>
    <xf numFmtId="164" fontId="15" fillId="3" borderId="86" xfId="0" applyNumberFormat="1" applyFont="1" applyFill="1" applyBorder="1" applyAlignment="1">
      <alignment horizontal="center" vertical="center"/>
    </xf>
    <xf numFmtId="164" fontId="15" fillId="3" borderId="83" xfId="0" applyNumberFormat="1" applyFont="1" applyFill="1" applyBorder="1" applyAlignment="1">
      <alignment horizontal="center" vertical="center"/>
    </xf>
    <xf numFmtId="0" fontId="3" fillId="3" borderId="94" xfId="0" applyNumberFormat="1" applyFont="1" applyFill="1" applyBorder="1" applyAlignment="1">
      <alignment horizontal="left" vertical="center" shrinkToFit="1"/>
    </xf>
    <xf numFmtId="0" fontId="7" fillId="3" borderId="94" xfId="0" applyNumberFormat="1" applyFont="1" applyFill="1" applyBorder="1" applyAlignment="1">
      <alignment horizontal="left" vertical="center" indent="5" shrinkToFit="1"/>
    </xf>
    <xf numFmtId="0" fontId="2" fillId="3" borderId="16" xfId="0" applyNumberFormat="1" applyFont="1" applyFill="1" applyBorder="1" applyAlignment="1">
      <alignment horizontal="center" vertical="center" shrinkToFit="1"/>
    </xf>
    <xf numFmtId="0" fontId="7" fillId="3" borderId="94" xfId="0" applyFont="1" applyFill="1" applyBorder="1" applyAlignment="1">
      <alignment horizontal="left" vertical="center" wrapText="1" indent="5"/>
    </xf>
    <xf numFmtId="0" fontId="15" fillId="3" borderId="0" xfId="0" applyFont="1" applyFill="1" applyBorder="1"/>
    <xf numFmtId="0" fontId="3" fillId="3" borderId="94" xfId="0" applyFont="1" applyFill="1" applyBorder="1" applyAlignment="1">
      <alignment horizontal="left" vertical="center" wrapText="1" indent="3"/>
    </xf>
    <xf numFmtId="164" fontId="7" fillId="3" borderId="16" xfId="0" applyNumberFormat="1" applyFont="1" applyFill="1" applyBorder="1" applyAlignment="1">
      <alignment horizontal="center" vertical="center"/>
    </xf>
    <xf numFmtId="0" fontId="15" fillId="3" borderId="95" xfId="0" applyFont="1" applyFill="1" applyBorder="1" applyAlignment="1">
      <alignment horizontal="left" vertical="center" wrapText="1" indent="5"/>
    </xf>
    <xf numFmtId="164" fontId="15" fillId="3" borderId="96" xfId="0" applyNumberFormat="1" applyFont="1" applyFill="1" applyBorder="1" applyAlignment="1">
      <alignment horizontal="center" vertical="center"/>
    </xf>
    <xf numFmtId="0" fontId="7" fillId="3" borderId="20" xfId="0" applyNumberFormat="1" applyFont="1" applyFill="1" applyBorder="1" applyAlignment="1">
      <alignment horizontal="left" vertical="center" indent="5" shrinkToFit="1"/>
    </xf>
    <xf numFmtId="164" fontId="7" fillId="3" borderId="21" xfId="0" applyNumberFormat="1" applyFont="1" applyFill="1" applyBorder="1" applyAlignment="1">
      <alignment horizontal="center" vertical="center" shrinkToFit="1"/>
    </xf>
    <xf numFmtId="0" fontId="2" fillId="3" borderId="22" xfId="0" applyNumberFormat="1" applyFont="1" applyFill="1" applyBorder="1" applyAlignment="1">
      <alignment horizontal="center" vertical="center" shrinkToFit="1"/>
    </xf>
    <xf numFmtId="0" fontId="7" fillId="3" borderId="20" xfId="0" applyNumberFormat="1" applyFont="1" applyFill="1" applyBorder="1" applyAlignment="1">
      <alignment horizontal="left" vertical="center" indent="3" shrinkToFit="1"/>
    </xf>
    <xf numFmtId="0" fontId="7" fillId="3" borderId="21" xfId="0" applyNumberFormat="1" applyFont="1" applyFill="1" applyBorder="1" applyAlignment="1">
      <alignment horizontal="center" vertical="center" shrinkToFit="1"/>
    </xf>
    <xf numFmtId="164" fontId="7" fillId="3" borderId="21" xfId="11" applyNumberFormat="1" applyFont="1" applyFill="1" applyBorder="1" applyAlignment="1">
      <alignment horizontal="center" vertical="center" shrinkToFit="1"/>
    </xf>
    <xf numFmtId="0" fontId="7" fillId="3" borderId="94" xfId="0" applyNumberFormat="1" applyFont="1" applyFill="1" applyBorder="1" applyAlignment="1">
      <alignment horizontal="left" vertical="center" shrinkToFit="1"/>
    </xf>
    <xf numFmtId="164" fontId="7" fillId="3" borderId="21" xfId="0" applyNumberFormat="1" applyFont="1" applyFill="1" applyBorder="1" applyAlignment="1">
      <alignment horizontal="center" vertical="center"/>
    </xf>
    <xf numFmtId="164" fontId="7" fillId="3" borderId="63" xfId="0" applyNumberFormat="1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horizontal="left" vertical="center" wrapText="1" indent="5"/>
    </xf>
    <xf numFmtId="164" fontId="15" fillId="3" borderId="97" xfId="0" applyNumberFormat="1" applyFont="1" applyFill="1" applyBorder="1" applyAlignment="1">
      <alignment horizontal="center" vertical="center"/>
    </xf>
    <xf numFmtId="164" fontId="15" fillId="0" borderId="97" xfId="0" applyNumberFormat="1" applyFont="1" applyFill="1" applyBorder="1" applyAlignment="1">
      <alignment horizontal="center" vertical="center"/>
    </xf>
    <xf numFmtId="0" fontId="0" fillId="0" borderId="7" xfId="0" applyBorder="1"/>
    <xf numFmtId="0" fontId="6" fillId="3" borderId="1" xfId="1" applyFont="1" applyFill="1" applyBorder="1" applyAlignment="1">
      <alignment horizontal="left" vertical="center" wrapText="1" indent="5"/>
    </xf>
    <xf numFmtId="164" fontId="6" fillId="2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left" vertical="center" wrapText="1"/>
    </xf>
    <xf numFmtId="0" fontId="4" fillId="3" borderId="4" xfId="1" applyFont="1" applyFill="1" applyBorder="1" applyAlignment="1">
      <alignment horizontal="left" vertical="center" wrapText="1"/>
    </xf>
    <xf numFmtId="0" fontId="40" fillId="3" borderId="2" xfId="1" applyFont="1" applyFill="1" applyBorder="1" applyAlignment="1">
      <alignment horizontal="center" vertical="center"/>
    </xf>
    <xf numFmtId="0" fontId="40" fillId="3" borderId="3" xfId="1" applyFont="1" applyFill="1" applyBorder="1" applyAlignment="1">
      <alignment horizontal="center" vertical="center"/>
    </xf>
    <xf numFmtId="0" fontId="40" fillId="3" borderId="4" xfId="1" applyFont="1" applyFill="1" applyBorder="1" applyAlignment="1">
      <alignment horizontal="center" vertical="center"/>
    </xf>
    <xf numFmtId="0" fontId="44" fillId="10" borderId="2" xfId="3" applyFont="1" applyFill="1" applyBorder="1" applyAlignment="1">
      <alignment horizontal="center" vertical="center"/>
    </xf>
    <xf numFmtId="0" fontId="44" fillId="10" borderId="4" xfId="3" applyFont="1" applyFill="1" applyBorder="1" applyAlignment="1">
      <alignment horizontal="center" vertical="center"/>
    </xf>
    <xf numFmtId="0" fontId="49" fillId="2" borderId="2" xfId="1" applyFont="1" applyFill="1" applyBorder="1" applyAlignment="1">
      <alignment horizontal="center" vertical="center" wrapText="1"/>
    </xf>
    <xf numFmtId="0" fontId="49" fillId="2" borderId="3" xfId="1" applyFont="1" applyFill="1" applyBorder="1" applyAlignment="1">
      <alignment horizontal="center" vertical="center" wrapText="1"/>
    </xf>
    <xf numFmtId="0" fontId="49" fillId="2" borderId="4" xfId="1" applyFont="1" applyFill="1" applyBorder="1" applyAlignment="1">
      <alignment horizontal="center" vertical="center" wrapText="1"/>
    </xf>
    <xf numFmtId="0" fontId="30" fillId="3" borderId="2" xfId="6" applyFont="1" applyFill="1" applyBorder="1" applyAlignment="1">
      <alignment horizontal="center"/>
    </xf>
    <xf numFmtId="0" fontId="30" fillId="3" borderId="3" xfId="6" applyFont="1" applyFill="1" applyBorder="1" applyAlignment="1">
      <alignment horizontal="center"/>
    </xf>
    <xf numFmtId="0" fontId="30" fillId="3" borderId="4" xfId="6" applyFont="1" applyFill="1" applyBorder="1" applyAlignment="1">
      <alignment horizontal="center"/>
    </xf>
    <xf numFmtId="0" fontId="31" fillId="3" borderId="2" xfId="6" applyFont="1" applyFill="1" applyBorder="1" applyAlignment="1">
      <alignment horizontal="center"/>
    </xf>
    <xf numFmtId="0" fontId="31" fillId="3" borderId="3" xfId="6" applyFont="1" applyFill="1" applyBorder="1" applyAlignment="1">
      <alignment horizontal="center"/>
    </xf>
    <xf numFmtId="0" fontId="31" fillId="3" borderId="4" xfId="6" applyFont="1" applyFill="1" applyBorder="1" applyAlignment="1">
      <alignment horizontal="center"/>
    </xf>
    <xf numFmtId="0" fontId="33" fillId="0" borderId="32" xfId="6" applyFont="1" applyFill="1" applyBorder="1" applyAlignment="1">
      <alignment horizontal="center" vertical="center"/>
    </xf>
    <xf numFmtId="0" fontId="33" fillId="0" borderId="34" xfId="6" applyFont="1" applyFill="1" applyBorder="1" applyAlignment="1">
      <alignment horizontal="center" vertical="center"/>
    </xf>
    <xf numFmtId="0" fontId="34" fillId="0" borderId="12" xfId="6" applyFont="1" applyBorder="1" applyAlignment="1">
      <alignment horizontal="center"/>
    </xf>
    <xf numFmtId="0" fontId="34" fillId="0" borderId="13" xfId="6" applyFont="1" applyBorder="1" applyAlignment="1">
      <alignment horizontal="center"/>
    </xf>
    <xf numFmtId="0" fontId="34" fillId="0" borderId="14" xfId="6" applyFont="1" applyBorder="1" applyAlignment="1">
      <alignment horizontal="center"/>
    </xf>
    <xf numFmtId="0" fontId="34" fillId="0" borderId="54" xfId="6" applyFont="1" applyBorder="1" applyAlignment="1">
      <alignment horizontal="center"/>
    </xf>
    <xf numFmtId="0" fontId="34" fillId="0" borderId="51" xfId="6" applyFont="1" applyBorder="1" applyAlignment="1">
      <alignment horizontal="center"/>
    </xf>
    <xf numFmtId="0" fontId="34" fillId="0" borderId="2" xfId="6" applyFont="1" applyBorder="1" applyAlignment="1">
      <alignment horizontal="center"/>
    </xf>
    <xf numFmtId="0" fontId="34" fillId="0" borderId="3" xfId="6" applyFont="1" applyBorder="1" applyAlignment="1">
      <alignment horizontal="center"/>
    </xf>
    <xf numFmtId="0" fontId="34" fillId="0" borderId="4" xfId="6" applyFont="1" applyBorder="1" applyAlignment="1">
      <alignment horizontal="center"/>
    </xf>
    <xf numFmtId="0" fontId="34" fillId="0" borderId="39" xfId="6" applyFont="1" applyBorder="1" applyAlignment="1">
      <alignment horizontal="center"/>
    </xf>
    <xf numFmtId="0" fontId="34" fillId="0" borderId="40" xfId="6" applyFont="1" applyBorder="1" applyAlignment="1">
      <alignment horizontal="center"/>
    </xf>
    <xf numFmtId="0" fontId="34" fillId="0" borderId="41" xfId="6" applyFont="1" applyBorder="1" applyAlignment="1">
      <alignment horizontal="center"/>
    </xf>
    <xf numFmtId="0" fontId="34" fillId="0" borderId="45" xfId="6" applyFont="1" applyBorder="1" applyAlignment="1">
      <alignment horizontal="center"/>
    </xf>
    <xf numFmtId="0" fontId="34" fillId="0" borderId="46" xfId="6" applyFont="1" applyBorder="1" applyAlignment="1">
      <alignment horizontal="center"/>
    </xf>
    <xf numFmtId="0" fontId="34" fillId="0" borderId="53" xfId="6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14" fillId="7" borderId="3" xfId="0" applyFont="1" applyFill="1" applyBorder="1" applyAlignment="1">
      <alignment horizontal="center" vertical="center" wrapText="1"/>
    </xf>
    <xf numFmtId="168" fontId="4" fillId="0" borderId="74" xfId="9" applyFont="1" applyBorder="1" applyAlignment="1">
      <alignment horizontal="center" vertical="center" wrapText="1"/>
    </xf>
    <xf numFmtId="168" fontId="4" fillId="0" borderId="30" xfId="9" applyFont="1" applyBorder="1" applyAlignment="1">
      <alignment horizontal="center" vertical="center" wrapText="1"/>
    </xf>
    <xf numFmtId="0" fontId="52" fillId="0" borderId="2" xfId="8" applyFont="1" applyBorder="1" applyAlignment="1">
      <alignment horizontal="center" vertical="center" wrapText="1"/>
    </xf>
    <xf numFmtId="0" fontId="52" fillId="0" borderId="3" xfId="8" applyFont="1" applyBorder="1" applyAlignment="1">
      <alignment horizontal="center" vertical="center" wrapText="1"/>
    </xf>
    <xf numFmtId="0" fontId="52" fillId="0" borderId="4" xfId="8" applyFont="1" applyBorder="1" applyAlignment="1">
      <alignment horizontal="center" vertical="center" wrapText="1"/>
    </xf>
    <xf numFmtId="0" fontId="31" fillId="0" borderId="12" xfId="8" applyFont="1" applyBorder="1" applyAlignment="1">
      <alignment horizontal="center" vertical="top" wrapText="1"/>
    </xf>
    <xf numFmtId="0" fontId="31" fillId="0" borderId="13" xfId="8" applyFont="1" applyBorder="1" applyAlignment="1">
      <alignment horizontal="center" vertical="top" wrapText="1"/>
    </xf>
    <xf numFmtId="0" fontId="31" fillId="0" borderId="14" xfId="8" applyFont="1" applyBorder="1" applyAlignment="1">
      <alignment horizontal="center" vertical="top" wrapText="1"/>
    </xf>
    <xf numFmtId="0" fontId="31" fillId="0" borderId="29" xfId="8" applyFont="1" applyBorder="1" applyAlignment="1">
      <alignment horizontal="center" vertical="top" wrapText="1"/>
    </xf>
    <xf numFmtId="0" fontId="31" fillId="0" borderId="7" xfId="8" applyFont="1" applyBorder="1" applyAlignment="1">
      <alignment horizontal="center" vertical="top" wrapText="1"/>
    </xf>
    <xf numFmtId="0" fontId="31" fillId="0" borderId="30" xfId="8" applyFont="1" applyBorder="1" applyAlignment="1">
      <alignment horizontal="center" vertical="top" wrapText="1"/>
    </xf>
    <xf numFmtId="168" fontId="4" fillId="0" borderId="75" xfId="9" applyFont="1" applyBorder="1" applyAlignment="1">
      <alignment horizontal="center" vertical="center" wrapText="1"/>
    </xf>
    <xf numFmtId="168" fontId="4" fillId="0" borderId="6" xfId="9" applyFont="1" applyBorder="1" applyAlignment="1">
      <alignment horizontal="center" vertical="center" wrapText="1"/>
    </xf>
    <xf numFmtId="168" fontId="4" fillId="0" borderId="73" xfId="9" applyFont="1" applyBorder="1" applyAlignment="1">
      <alignment horizontal="center" vertical="center" wrapText="1"/>
    </xf>
    <xf numFmtId="168" fontId="4" fillId="0" borderId="49" xfId="9" applyFont="1" applyBorder="1" applyAlignment="1">
      <alignment horizontal="center" vertical="center" wrapText="1"/>
    </xf>
    <xf numFmtId="168" fontId="4" fillId="0" borderId="76" xfId="9" applyFont="1" applyBorder="1" applyAlignment="1">
      <alignment horizontal="center" vertical="center" wrapText="1"/>
    </xf>
    <xf numFmtId="168" fontId="4" fillId="0" borderId="48" xfId="9" applyFont="1" applyBorder="1" applyAlignment="1">
      <alignment horizontal="center" vertical="center" wrapText="1"/>
    </xf>
    <xf numFmtId="168" fontId="4" fillId="0" borderId="77" xfId="9" applyFont="1" applyBorder="1" applyAlignment="1">
      <alignment horizontal="center" vertical="center" wrapText="1"/>
    </xf>
    <xf numFmtId="168" fontId="4" fillId="0" borderId="56" xfId="9" applyFont="1" applyBorder="1" applyAlignment="1">
      <alignment horizontal="center" vertical="center" wrapText="1"/>
    </xf>
    <xf numFmtId="0" fontId="31" fillId="0" borderId="78" xfId="8" applyFont="1" applyBorder="1" applyAlignment="1">
      <alignment horizontal="center" vertical="center" wrapText="1"/>
    </xf>
    <xf numFmtId="0" fontId="31" fillId="0" borderId="79" xfId="8" applyFont="1" applyBorder="1" applyAlignment="1">
      <alignment horizontal="center" vertical="center" wrapText="1"/>
    </xf>
    <xf numFmtId="0" fontId="31" fillId="0" borderId="33" xfId="8" applyFont="1" applyBorder="1" applyAlignment="1">
      <alignment horizontal="center" vertical="center" wrapText="1"/>
    </xf>
    <xf numFmtId="168" fontId="4" fillId="0" borderId="1" xfId="9" applyFont="1" applyBorder="1" applyAlignment="1">
      <alignment horizontal="right" vertical="center" wrapText="1"/>
    </xf>
    <xf numFmtId="168" fontId="4" fillId="0" borderId="81" xfId="9" applyFont="1" applyBorder="1" applyAlignment="1">
      <alignment horizontal="right" vertical="center" wrapText="1"/>
    </xf>
    <xf numFmtId="168" fontId="4" fillId="0" borderId="50" xfId="9" applyFont="1" applyBorder="1" applyAlignment="1">
      <alignment horizontal="right" vertical="center" wrapText="1"/>
    </xf>
    <xf numFmtId="168" fontId="4" fillId="0" borderId="49" xfId="9" applyFont="1" applyBorder="1" applyAlignment="1">
      <alignment horizontal="right" vertical="center" wrapText="1"/>
    </xf>
    <xf numFmtId="168" fontId="4" fillId="0" borderId="76" xfId="9" applyFont="1" applyBorder="1" applyAlignment="1">
      <alignment horizontal="right" vertical="center" wrapText="1"/>
    </xf>
    <xf numFmtId="168" fontId="4" fillId="0" borderId="56" xfId="9" applyFont="1" applyBorder="1" applyAlignment="1">
      <alignment horizontal="right" vertical="center" wrapText="1"/>
    </xf>
    <xf numFmtId="168" fontId="4" fillId="0" borderId="1" xfId="9" applyFont="1" applyBorder="1" applyAlignment="1">
      <alignment horizontal="center" vertical="center" wrapText="1"/>
    </xf>
    <xf numFmtId="168" fontId="4" fillId="0" borderId="8" xfId="9" applyFont="1" applyBorder="1" applyAlignment="1">
      <alignment horizontal="center" vertical="center" wrapText="1"/>
    </xf>
    <xf numFmtId="168" fontId="4" fillId="0" borderId="50" xfId="9" applyFont="1" applyBorder="1" applyAlignment="1">
      <alignment horizontal="center" vertical="center" wrapText="1"/>
    </xf>
    <xf numFmtId="0" fontId="52" fillId="0" borderId="28" xfId="8" applyFont="1" applyBorder="1" applyAlignment="1">
      <alignment horizontal="center" vertical="center" wrapText="1"/>
    </xf>
    <xf numFmtId="168" fontId="4" fillId="0" borderId="75" xfId="9" applyFont="1" applyBorder="1" applyAlignment="1">
      <alignment horizontal="center" vertical="top" wrapText="1"/>
    </xf>
    <xf numFmtId="168" fontId="4" fillId="0" borderId="73" xfId="9" applyFont="1" applyBorder="1" applyAlignment="1">
      <alignment horizontal="center" vertical="top" wrapText="1"/>
    </xf>
    <xf numFmtId="168" fontId="4" fillId="0" borderId="49" xfId="9" applyFont="1" applyBorder="1" applyAlignment="1">
      <alignment horizontal="center" vertical="top" wrapText="1"/>
    </xf>
    <xf numFmtId="168" fontId="4" fillId="0" borderId="48" xfId="9" applyFont="1" applyBorder="1" applyAlignment="1">
      <alignment horizontal="center" vertical="top" wrapText="1"/>
    </xf>
    <xf numFmtId="168" fontId="4" fillId="0" borderId="77" xfId="9" applyFont="1" applyBorder="1" applyAlignment="1">
      <alignment horizontal="center" vertical="top" wrapText="1"/>
    </xf>
    <xf numFmtId="168" fontId="4" fillId="0" borderId="56" xfId="9" applyFont="1" applyBorder="1" applyAlignment="1">
      <alignment horizontal="center" vertical="top" wrapText="1"/>
    </xf>
    <xf numFmtId="168" fontId="4" fillId="3" borderId="7" xfId="9" applyFont="1" applyFill="1" applyBorder="1" applyAlignment="1">
      <alignment horizontal="center" vertical="top" wrapText="1"/>
    </xf>
    <xf numFmtId="168" fontId="4" fillId="3" borderId="30" xfId="9" applyFont="1" applyFill="1" applyBorder="1" applyAlignment="1">
      <alignment horizontal="center" vertical="top" wrapText="1"/>
    </xf>
    <xf numFmtId="168" fontId="4" fillId="0" borderId="82" xfId="9" applyFont="1" applyBorder="1" applyAlignment="1">
      <alignment horizontal="center" vertical="center" wrapText="1"/>
    </xf>
    <xf numFmtId="168" fontId="4" fillId="0" borderId="35" xfId="9" applyFont="1" applyBorder="1" applyAlignment="1">
      <alignment horizontal="center" vertical="center" wrapText="1"/>
    </xf>
    <xf numFmtId="2" fontId="4" fillId="3" borderId="13" xfId="8" applyNumberFormat="1" applyFont="1" applyFill="1" applyBorder="1" applyAlignment="1">
      <alignment horizontal="center" vertical="center"/>
    </xf>
    <xf numFmtId="2" fontId="4" fillId="3" borderId="14" xfId="8" applyNumberFormat="1" applyFont="1" applyFill="1" applyBorder="1" applyAlignment="1">
      <alignment horizontal="center" vertical="center"/>
    </xf>
    <xf numFmtId="2" fontId="4" fillId="3" borderId="7" xfId="3" applyNumberFormat="1" applyFont="1" applyFill="1" applyBorder="1" applyAlignment="1">
      <alignment horizontal="center" vertical="center"/>
    </xf>
    <xf numFmtId="2" fontId="4" fillId="3" borderId="30" xfId="3" applyNumberFormat="1" applyFont="1" applyFill="1" applyBorder="1" applyAlignment="1">
      <alignment horizontal="center" vertical="center"/>
    </xf>
    <xf numFmtId="168" fontId="4" fillId="3" borderId="38" xfId="9" applyFont="1" applyFill="1" applyBorder="1" applyAlignment="1">
      <alignment horizontal="center" vertical="top" wrapText="1"/>
    </xf>
    <xf numFmtId="168" fontId="4" fillId="3" borderId="35" xfId="9" applyFont="1" applyFill="1" applyBorder="1" applyAlignment="1">
      <alignment horizontal="center" vertical="top" wrapText="1"/>
    </xf>
    <xf numFmtId="0" fontId="52" fillId="3" borderId="2" xfId="0" applyFont="1" applyFill="1" applyBorder="1" applyAlignment="1">
      <alignment horizontal="center" vertical="center" wrapText="1"/>
    </xf>
    <xf numFmtId="0" fontId="52" fillId="3" borderId="3" xfId="0" applyFont="1" applyFill="1" applyBorder="1" applyAlignment="1">
      <alignment horizontal="center" vertical="center" wrapText="1"/>
    </xf>
    <xf numFmtId="0" fontId="52" fillId="3" borderId="4" xfId="0" applyFont="1" applyFill="1" applyBorder="1" applyAlignment="1">
      <alignment horizontal="center" vertical="center" wrapText="1"/>
    </xf>
    <xf numFmtId="2" fontId="4" fillId="3" borderId="13" xfId="3" applyNumberFormat="1" applyFont="1" applyFill="1" applyBorder="1" applyAlignment="1">
      <alignment horizontal="center" vertical="center"/>
    </xf>
    <xf numFmtId="2" fontId="4" fillId="3" borderId="14" xfId="3" applyNumberFormat="1" applyFont="1" applyFill="1" applyBorder="1" applyAlignment="1">
      <alignment horizontal="center" vertical="center"/>
    </xf>
    <xf numFmtId="168" fontId="4" fillId="3" borderId="7" xfId="10" applyFont="1" applyFill="1" applyBorder="1" applyAlignment="1">
      <alignment horizontal="center" vertical="top" wrapText="1"/>
    </xf>
    <xf numFmtId="168" fontId="4" fillId="3" borderId="30" xfId="10" applyFont="1" applyFill="1" applyBorder="1" applyAlignment="1">
      <alignment horizontal="center" vertical="top" wrapText="1"/>
    </xf>
    <xf numFmtId="168" fontId="4" fillId="3" borderId="38" xfId="10" applyFont="1" applyFill="1" applyBorder="1" applyAlignment="1">
      <alignment horizontal="center" vertical="top" wrapText="1"/>
    </xf>
    <xf numFmtId="168" fontId="4" fillId="3" borderId="35" xfId="10" applyFont="1" applyFill="1" applyBorder="1" applyAlignment="1">
      <alignment horizontal="center" vertical="top" wrapText="1"/>
    </xf>
    <xf numFmtId="0" fontId="49" fillId="3" borderId="2" xfId="1" applyFont="1" applyFill="1" applyBorder="1" applyAlignment="1">
      <alignment horizontal="center" vertical="center" wrapText="1"/>
    </xf>
    <xf numFmtId="0" fontId="49" fillId="3" borderId="3" xfId="1" applyFont="1" applyFill="1" applyBorder="1" applyAlignment="1">
      <alignment horizontal="center" vertical="center" wrapText="1"/>
    </xf>
    <xf numFmtId="0" fontId="49" fillId="3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6" fillId="3" borderId="15" xfId="2" applyFont="1" applyFill="1" applyBorder="1" applyAlignment="1">
      <alignment horizontal="center" vertical="center"/>
    </xf>
    <xf numFmtId="0" fontId="16" fillId="3" borderId="0" xfId="2" applyFont="1" applyFill="1" applyBorder="1" applyAlignment="1">
      <alignment horizontal="center" vertical="center"/>
    </xf>
    <xf numFmtId="0" fontId="16" fillId="3" borderId="16" xfId="2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9" fontId="0" fillId="0" borderId="26" xfId="12" applyFont="1" applyBorder="1" applyAlignment="1">
      <alignment horizontal="center" vertical="center" wrapText="1"/>
    </xf>
    <xf numFmtId="164" fontId="0" fillId="0" borderId="26" xfId="11" applyNumberFormat="1" applyFont="1" applyBorder="1" applyAlignment="1">
      <alignment horizontal="center" vertical="center" wrapText="1"/>
    </xf>
  </cellXfs>
  <cellStyles count="13">
    <cellStyle name="Euro" xfId="9"/>
    <cellStyle name="Euro 2" xfId="10"/>
    <cellStyle name="Lien hypertexte" xfId="7" builtinId="8"/>
    <cellStyle name="Milliers 3" xfId="4"/>
    <cellStyle name="Monétaire" xfId="11" builtinId="4"/>
    <cellStyle name="Normal" xfId="0" builtinId="0"/>
    <cellStyle name="Normal 2" xfId="1"/>
    <cellStyle name="Normal 2 2" xfId="2"/>
    <cellStyle name="Normal 3" xfId="3"/>
    <cellStyle name="Normal 4" xfId="5"/>
    <cellStyle name="Normal 5" xfId="6"/>
    <cellStyle name="Normal 6" xfId="8"/>
    <cellStyle name="Pourcentage" xfId="12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" name="AutoShape 10"/>
        <xdr:cNvSpPr>
          <a:spLocks/>
        </xdr:cNvSpPr>
      </xdr:nvSpPr>
      <xdr:spPr bwMode="auto">
        <a:xfrm>
          <a:off x="3143250" y="2838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3143250" y="28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Verdana"/>
            </a:rPr>
            <a:t>3 tenues conservés par les étudiants à l'issue des 3 ans de formation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19050</xdr:rowOff>
    </xdr:from>
    <xdr:to>
      <xdr:col>0</xdr:col>
      <xdr:colOff>1905000</xdr:colOff>
      <xdr:row>6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66675" y="923925"/>
          <a:ext cx="183832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Verdana"/>
            </a:rPr>
            <a:t>Direction des Affaires Financières et du Contrôle de Gestion</a:t>
          </a:r>
        </a:p>
      </xdr:txBody>
    </xdr:sp>
    <xdr:clientData/>
  </xdr:twoCellAnchor>
  <xdr:twoCellAnchor>
    <xdr:from>
      <xdr:col>5</xdr:col>
      <xdr:colOff>238125</xdr:colOff>
      <xdr:row>41</xdr:row>
      <xdr:rowOff>171450</xdr:rowOff>
    </xdr:from>
    <xdr:to>
      <xdr:col>6</xdr:col>
      <xdr:colOff>2695575</xdr:colOff>
      <xdr:row>48</xdr:row>
      <xdr:rowOff>19050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8610600" y="8353425"/>
          <a:ext cx="3533775" cy="1114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714372</xdr:colOff>
      <xdr:row>7</xdr:row>
      <xdr:rowOff>47626</xdr:rowOff>
    </xdr:from>
    <xdr:to>
      <xdr:col>6</xdr:col>
      <xdr:colOff>3343275</xdr:colOff>
      <xdr:row>10</xdr:row>
      <xdr:rowOff>142875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14372" y="1314451"/>
          <a:ext cx="12992103" cy="6381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1500"/>
            </a:lnSpc>
            <a:defRPr sz="1000"/>
          </a:pPr>
          <a:endParaRPr lang="fr-FR" sz="1400" b="1" i="0" u="none" strike="noStrike" baseline="0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500"/>
            </a:lnSpc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Verdana"/>
            </a:rPr>
            <a:t>ADDITIF N°1 A LA DECISION RELATIVE AUX PRIX DES PRESTATIONS DIVERSES </a:t>
          </a:r>
        </a:p>
        <a:p>
          <a:pPr algn="ctr" rtl="0">
            <a:lnSpc>
              <a:spcPts val="1400"/>
            </a:lnSpc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Verdana"/>
            </a:rPr>
            <a:t>OFFERTES PAR LE C.H.U DE MONTPELLIER</a:t>
          </a:r>
        </a:p>
      </xdr:txBody>
    </xdr:sp>
    <xdr:clientData/>
  </xdr:twoCellAnchor>
  <xdr:twoCellAnchor>
    <xdr:from>
      <xdr:col>0</xdr:col>
      <xdr:colOff>28572</xdr:colOff>
      <xdr:row>12</xdr:row>
      <xdr:rowOff>57150</xdr:rowOff>
    </xdr:from>
    <xdr:to>
      <xdr:col>6</xdr:col>
      <xdr:colOff>3276600</xdr:colOff>
      <xdr:row>17</xdr:row>
      <xdr:rowOff>171450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28572" y="2228850"/>
          <a:ext cx="13611228" cy="1019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fr-FR" sz="1200" b="0" i="0" u="sng" strike="noStrike" baseline="0">
              <a:solidFill>
                <a:srgbClr val="000000"/>
              </a:solidFill>
              <a:latin typeface="Verdana"/>
            </a:rPr>
            <a:t>Article 1</a:t>
          </a:r>
          <a:r>
            <a:rPr lang="fr-FR" sz="1200" b="0" i="0" u="none" strike="noStrike" baseline="0">
              <a:solidFill>
                <a:srgbClr val="000000"/>
              </a:solidFill>
              <a:latin typeface="Verdana"/>
            </a:rPr>
            <a:t> :</a:t>
          </a:r>
        </a:p>
        <a:p>
          <a:pPr algn="l" rtl="0">
            <a:lnSpc>
              <a:spcPts val="1200"/>
            </a:lnSpc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Verdana"/>
            </a:rPr>
            <a:t>La liste des prestations diverses offertes par le C.H.U pour l'exercice 2021 est complétée à compter du 19 janvier 2021 par la rubrique énumérée à l'article 2</a:t>
          </a:r>
        </a:p>
        <a:p>
          <a:pPr algn="l" rtl="0">
            <a:lnSpc>
              <a:spcPts val="1200"/>
            </a:lnSpc>
            <a:defRPr sz="1000"/>
          </a:pPr>
          <a:endParaRPr lang="fr-FR" sz="12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lnSpc>
              <a:spcPts val="1100"/>
            </a:lnSpc>
            <a:defRPr sz="1000"/>
          </a:pPr>
          <a:r>
            <a:rPr lang="fr-FR" sz="1200" b="0" i="0" u="sng" strike="noStrike" baseline="0">
              <a:solidFill>
                <a:srgbClr val="000000"/>
              </a:solidFill>
              <a:latin typeface="Verdana"/>
            </a:rPr>
            <a:t>Article 2</a:t>
          </a:r>
          <a:r>
            <a:rPr lang="fr-FR" sz="1200" b="0" i="0" u="none" strike="noStrike" baseline="0">
              <a:solidFill>
                <a:srgbClr val="000000"/>
              </a:solidFill>
              <a:latin typeface="Verdana"/>
            </a:rPr>
            <a:t> :</a:t>
          </a:r>
        </a:p>
      </xdr:txBody>
    </xdr:sp>
    <xdr:clientData/>
  </xdr:twoCellAnchor>
  <xdr:twoCellAnchor>
    <xdr:from>
      <xdr:col>0</xdr:col>
      <xdr:colOff>66675</xdr:colOff>
      <xdr:row>5</xdr:row>
      <xdr:rowOff>19050</xdr:rowOff>
    </xdr:from>
    <xdr:to>
      <xdr:col>0</xdr:col>
      <xdr:colOff>2971800</xdr:colOff>
      <xdr:row>7</xdr:row>
      <xdr:rowOff>95250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66675" y="923925"/>
          <a:ext cx="2905125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Verdana"/>
            </a:rPr>
            <a:t>Direction des Affaires Financières et  Système d'Information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7" name="AutoShape 10"/>
        <xdr:cNvSpPr>
          <a:spLocks/>
        </xdr:cNvSpPr>
      </xdr:nvSpPr>
      <xdr:spPr bwMode="auto">
        <a:xfrm>
          <a:off x="3086100" y="3448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3086100" y="3448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Verdana"/>
            </a:rPr>
            <a:t>3 tenues conservés par les étudiants à l'issue des 3 ans de formation</a:t>
          </a:r>
        </a:p>
      </xdr:txBody>
    </xdr:sp>
    <xdr:clientData/>
  </xdr:twoCellAnchor>
  <xdr:twoCellAnchor editAs="oneCell">
    <xdr:from>
      <xdr:col>0</xdr:col>
      <xdr:colOff>962025</xdr:colOff>
      <xdr:row>0</xdr:row>
      <xdr:rowOff>0</xdr:rowOff>
    </xdr:from>
    <xdr:to>
      <xdr:col>0</xdr:col>
      <xdr:colOff>2047875</xdr:colOff>
      <xdr:row>4</xdr:row>
      <xdr:rowOff>38100</xdr:rowOff>
    </xdr:to>
    <xdr:pic>
      <xdr:nvPicPr>
        <xdr:cNvPr id="9" name="Image 8" descr="Description : Description : clip_image00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08585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AutoShape 10"/>
        <xdr:cNvSpPr>
          <a:spLocks/>
        </xdr:cNvSpPr>
      </xdr:nvSpPr>
      <xdr:spPr bwMode="auto">
        <a:xfrm>
          <a:off x="19526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19526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Verdana"/>
            </a:rPr>
            <a:t>3 tenues conservés par les étudiants à l'issue des 3 ans de formation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19050</xdr:rowOff>
    </xdr:from>
    <xdr:to>
      <xdr:col>0</xdr:col>
      <xdr:colOff>1905000</xdr:colOff>
      <xdr:row>6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66675" y="923925"/>
          <a:ext cx="183832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Verdana"/>
            </a:rPr>
            <a:t>Direction des Affaires Financières et du Contrôle de Gestion</a:t>
          </a:r>
        </a:p>
      </xdr:txBody>
    </xdr:sp>
    <xdr:clientData/>
  </xdr:twoCellAnchor>
  <xdr:twoCellAnchor>
    <xdr:from>
      <xdr:col>3</xdr:col>
      <xdr:colOff>895350</xdr:colOff>
      <xdr:row>61</xdr:row>
      <xdr:rowOff>95250</xdr:rowOff>
    </xdr:from>
    <xdr:to>
      <xdr:col>6</xdr:col>
      <xdr:colOff>2009775</xdr:colOff>
      <xdr:row>68</xdr:row>
      <xdr:rowOff>171450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7115175" y="12411075"/>
          <a:ext cx="4343400" cy="1343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714372</xdr:colOff>
      <xdr:row>8</xdr:row>
      <xdr:rowOff>47626</xdr:rowOff>
    </xdr:from>
    <xdr:to>
      <xdr:col>6</xdr:col>
      <xdr:colOff>3343275</xdr:colOff>
      <xdr:row>12</xdr:row>
      <xdr:rowOff>142875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14372" y="1314451"/>
          <a:ext cx="12077703" cy="6381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1500"/>
            </a:lnSpc>
            <a:defRPr sz="1000"/>
          </a:pPr>
          <a:endParaRPr lang="fr-FR" sz="1400" b="1" i="0" u="none" strike="noStrike" baseline="0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500"/>
            </a:lnSpc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Verdana"/>
            </a:rPr>
            <a:t>ADDITIF N°2 A LA DECISION RELATIVE AUX PRIX DES PRESTATIONS DIVERSES </a:t>
          </a:r>
        </a:p>
        <a:p>
          <a:pPr algn="ctr" rtl="0">
            <a:lnSpc>
              <a:spcPts val="1400"/>
            </a:lnSpc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Verdana"/>
            </a:rPr>
            <a:t>OFFERTES PAR LE C.H.U DE MONTPELLIER</a:t>
          </a:r>
        </a:p>
      </xdr:txBody>
    </xdr:sp>
    <xdr:clientData/>
  </xdr:twoCellAnchor>
  <xdr:twoCellAnchor>
    <xdr:from>
      <xdr:col>0</xdr:col>
      <xdr:colOff>28572</xdr:colOff>
      <xdr:row>13</xdr:row>
      <xdr:rowOff>57151</xdr:rowOff>
    </xdr:from>
    <xdr:to>
      <xdr:col>6</xdr:col>
      <xdr:colOff>3276600</xdr:colOff>
      <xdr:row>18</xdr:row>
      <xdr:rowOff>76201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28572" y="2228851"/>
          <a:ext cx="12696828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fr-FR" sz="1200" b="0" i="0" u="sng" strike="noStrike" baseline="0">
              <a:solidFill>
                <a:srgbClr val="000000"/>
              </a:solidFill>
              <a:latin typeface="Verdana"/>
            </a:rPr>
            <a:t>Article 1</a:t>
          </a:r>
          <a:r>
            <a:rPr lang="fr-FR" sz="1200" b="0" i="0" u="none" strike="noStrike" baseline="0">
              <a:solidFill>
                <a:srgbClr val="000000"/>
              </a:solidFill>
              <a:latin typeface="Verdana"/>
            </a:rPr>
            <a:t> :</a:t>
          </a:r>
        </a:p>
        <a:p>
          <a:pPr algn="l" rtl="0">
            <a:lnSpc>
              <a:spcPts val="1200"/>
            </a:lnSpc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Verdana"/>
            </a:rPr>
            <a:t>La liste des prestations diverses offertes par le C.H.U pour l'exercice 2021 est complétée à compter du 11 mars 2021 par la rubrique énumérée à l'article 2</a:t>
          </a:r>
        </a:p>
        <a:p>
          <a:pPr algn="l" rtl="0">
            <a:lnSpc>
              <a:spcPts val="1200"/>
            </a:lnSpc>
            <a:defRPr sz="1000"/>
          </a:pPr>
          <a:endParaRPr lang="fr-FR" sz="12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lnSpc>
              <a:spcPts val="1100"/>
            </a:lnSpc>
            <a:defRPr sz="1000"/>
          </a:pPr>
          <a:r>
            <a:rPr lang="fr-FR" sz="1200" b="0" i="0" u="sng" strike="noStrike" baseline="0">
              <a:solidFill>
                <a:srgbClr val="000000"/>
              </a:solidFill>
              <a:latin typeface="Verdana"/>
            </a:rPr>
            <a:t>Article 2</a:t>
          </a:r>
          <a:r>
            <a:rPr lang="fr-FR" sz="1200" b="0" i="0" u="none" strike="noStrike" baseline="0">
              <a:solidFill>
                <a:srgbClr val="000000"/>
              </a:solidFill>
              <a:latin typeface="Verdana"/>
            </a:rPr>
            <a:t> :</a:t>
          </a:r>
        </a:p>
      </xdr:txBody>
    </xdr:sp>
    <xdr:clientData/>
  </xdr:twoCellAnchor>
  <xdr:twoCellAnchor>
    <xdr:from>
      <xdr:col>0</xdr:col>
      <xdr:colOff>66675</xdr:colOff>
      <xdr:row>5</xdr:row>
      <xdr:rowOff>19050</xdr:rowOff>
    </xdr:from>
    <xdr:to>
      <xdr:col>0</xdr:col>
      <xdr:colOff>2971800</xdr:colOff>
      <xdr:row>8</xdr:row>
      <xdr:rowOff>95250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66675" y="923925"/>
          <a:ext cx="2752725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Verdana"/>
            </a:rPr>
            <a:t>Direction des Affaires Financières et  Système d'Information 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 macro="" textlink="">
      <xdr:nvSpPr>
        <xdr:cNvPr id="7" name="AutoShape 10"/>
        <xdr:cNvSpPr>
          <a:spLocks/>
        </xdr:cNvSpPr>
      </xdr:nvSpPr>
      <xdr:spPr bwMode="auto">
        <a:xfrm>
          <a:off x="2819400" y="3448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2819400" y="3448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Verdana"/>
            </a:rPr>
            <a:t>3 tenues conservés par les étudiants à l'issue des 3 ans de formation</a:t>
          </a:r>
        </a:p>
      </xdr:txBody>
    </xdr:sp>
    <xdr:clientData/>
  </xdr:twoCellAnchor>
  <xdr:twoCellAnchor editAs="oneCell">
    <xdr:from>
      <xdr:col>0</xdr:col>
      <xdr:colOff>962025</xdr:colOff>
      <xdr:row>0</xdr:row>
      <xdr:rowOff>0</xdr:rowOff>
    </xdr:from>
    <xdr:to>
      <xdr:col>0</xdr:col>
      <xdr:colOff>2047875</xdr:colOff>
      <xdr:row>4</xdr:row>
      <xdr:rowOff>38100</xdr:rowOff>
    </xdr:to>
    <xdr:pic>
      <xdr:nvPicPr>
        <xdr:cNvPr id="9" name="Image 8" descr="Description : Description : clip_image00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08585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hu-montpellier.fr/fileadmin/medias/Pages/A-propos-du-CHU/Politique-d-etablissement/Tarifs/21-2424---Addtif-N--2--Tarifs-2021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hu-montpellier.fr/fileadmin/medias/Pages/A-propos-du-CHU/Politique-d-etablissement/Tarifs/21-2424---Addtif-N--2--Tarifs-202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topLeftCell="A73" workbookViewId="0">
      <selection activeCell="A76" sqref="A76"/>
    </sheetView>
  </sheetViews>
  <sheetFormatPr baseColWidth="10" defaultRowHeight="15" x14ac:dyDescent="0.25"/>
  <cols>
    <col min="1" max="1" width="104.7109375" bestFit="1" customWidth="1"/>
  </cols>
  <sheetData>
    <row r="1" spans="1:10" x14ac:dyDescent="0.25">
      <c r="A1" s="421" t="s">
        <v>1169</v>
      </c>
      <c r="B1" s="420"/>
      <c r="C1" s="420"/>
      <c r="D1" s="420"/>
      <c r="E1" s="420"/>
      <c r="F1" s="420"/>
      <c r="G1" s="420"/>
      <c r="H1" s="420"/>
      <c r="I1" s="420"/>
      <c r="J1" s="420"/>
    </row>
    <row r="2" spans="1:10" x14ac:dyDescent="0.25">
      <c r="A2" s="347" t="s">
        <v>1167</v>
      </c>
    </row>
    <row r="3" spans="1:10" x14ac:dyDescent="0.25">
      <c r="A3" s="347" t="s">
        <v>1348</v>
      </c>
    </row>
    <row r="4" spans="1:10" x14ac:dyDescent="0.25">
      <c r="A4" s="347" t="s">
        <v>1349</v>
      </c>
    </row>
    <row r="5" spans="1:10" x14ac:dyDescent="0.25">
      <c r="A5" s="347" t="s">
        <v>1350</v>
      </c>
    </row>
    <row r="6" spans="1:10" x14ac:dyDescent="0.25">
      <c r="A6" s="347" t="s">
        <v>1351</v>
      </c>
    </row>
    <row r="7" spans="1:10" x14ac:dyDescent="0.25">
      <c r="A7" s="347" t="s">
        <v>1352</v>
      </c>
    </row>
    <row r="8" spans="1:10" ht="15.75" x14ac:dyDescent="0.25">
      <c r="A8" s="345"/>
    </row>
    <row r="9" spans="1:10" x14ac:dyDescent="0.25">
      <c r="A9" s="347" t="s">
        <v>1168</v>
      </c>
    </row>
    <row r="10" spans="1:10" x14ac:dyDescent="0.25">
      <c r="A10" s="347" t="s">
        <v>1134</v>
      </c>
    </row>
    <row r="11" spans="1:10" x14ac:dyDescent="0.25">
      <c r="A11" s="347" t="s">
        <v>344</v>
      </c>
    </row>
    <row r="12" spans="1:10" x14ac:dyDescent="0.25">
      <c r="A12" s="347" t="s">
        <v>1135</v>
      </c>
    </row>
    <row r="13" spans="1:10" x14ac:dyDescent="0.25">
      <c r="A13" s="347" t="s">
        <v>1136</v>
      </c>
    </row>
    <row r="14" spans="1:10" x14ac:dyDescent="0.25">
      <c r="A14" s="347" t="s">
        <v>1137</v>
      </c>
    </row>
    <row r="15" spans="1:10" ht="15.75" x14ac:dyDescent="0.25">
      <c r="A15" s="345"/>
    </row>
    <row r="16" spans="1:10" x14ac:dyDescent="0.25">
      <c r="A16" s="347" t="s">
        <v>1170</v>
      </c>
    </row>
    <row r="17" spans="1:1" x14ac:dyDescent="0.25">
      <c r="A17" s="347" t="s">
        <v>1138</v>
      </c>
    </row>
    <row r="18" spans="1:1" x14ac:dyDescent="0.25">
      <c r="A18" s="347" t="s">
        <v>1139</v>
      </c>
    </row>
    <row r="19" spans="1:1" x14ac:dyDescent="0.25">
      <c r="A19" s="347" t="s">
        <v>1140</v>
      </c>
    </row>
    <row r="20" spans="1:1" ht="15.75" x14ac:dyDescent="0.25">
      <c r="A20" s="345"/>
    </row>
    <row r="21" spans="1:1" x14ac:dyDescent="0.25">
      <c r="A21" s="347" t="s">
        <v>1171</v>
      </c>
    </row>
    <row r="22" spans="1:1" x14ac:dyDescent="0.25">
      <c r="A22" s="347" t="s">
        <v>1141</v>
      </c>
    </row>
    <row r="23" spans="1:1" x14ac:dyDescent="0.25">
      <c r="A23" s="347" t="s">
        <v>1142</v>
      </c>
    </row>
    <row r="24" spans="1:1" x14ac:dyDescent="0.25">
      <c r="A24" s="347" t="s">
        <v>1143</v>
      </c>
    </row>
    <row r="25" spans="1:1" x14ac:dyDescent="0.25">
      <c r="A25" s="347" t="s">
        <v>1144</v>
      </c>
    </row>
    <row r="26" spans="1:1" x14ac:dyDescent="0.25">
      <c r="A26" s="347" t="s">
        <v>1145</v>
      </c>
    </row>
    <row r="27" spans="1:1" x14ac:dyDescent="0.25">
      <c r="A27" s="347" t="s">
        <v>1146</v>
      </c>
    </row>
    <row r="28" spans="1:1" x14ac:dyDescent="0.25">
      <c r="A28" s="347" t="s">
        <v>1147</v>
      </c>
    </row>
    <row r="29" spans="1:1" x14ac:dyDescent="0.25">
      <c r="A29" s="347" t="s">
        <v>1148</v>
      </c>
    </row>
    <row r="30" spans="1:1" x14ac:dyDescent="0.25">
      <c r="A30" s="347" t="s">
        <v>393</v>
      </c>
    </row>
    <row r="31" spans="1:1" x14ac:dyDescent="0.25">
      <c r="A31" s="347"/>
    </row>
    <row r="32" spans="1:1" ht="15.75" x14ac:dyDescent="0.25">
      <c r="A32" s="346"/>
    </row>
    <row r="33" spans="1:1" x14ac:dyDescent="0.25">
      <c r="A33" s="347" t="s">
        <v>1172</v>
      </c>
    </row>
    <row r="34" spans="1:1" x14ac:dyDescent="0.25">
      <c r="A34" s="347" t="s">
        <v>378</v>
      </c>
    </row>
    <row r="35" spans="1:1" ht="15.75" x14ac:dyDescent="0.25">
      <c r="A35" s="345"/>
    </row>
    <row r="36" spans="1:1" x14ac:dyDescent="0.25">
      <c r="A36" s="347" t="s">
        <v>1173</v>
      </c>
    </row>
    <row r="37" spans="1:1" x14ac:dyDescent="0.25">
      <c r="A37" s="347" t="s">
        <v>1149</v>
      </c>
    </row>
    <row r="38" spans="1:1" x14ac:dyDescent="0.25">
      <c r="A38" s="347" t="s">
        <v>1150</v>
      </c>
    </row>
    <row r="39" spans="1:1" x14ac:dyDescent="0.25">
      <c r="A39" s="347" t="s">
        <v>1151</v>
      </c>
    </row>
    <row r="40" spans="1:1" x14ac:dyDescent="0.25">
      <c r="A40" s="347" t="s">
        <v>1220</v>
      </c>
    </row>
    <row r="41" spans="1:1" x14ac:dyDescent="0.25">
      <c r="A41" s="347" t="s">
        <v>1229</v>
      </c>
    </row>
    <row r="42" spans="1:1" x14ac:dyDescent="0.25">
      <c r="A42" s="347" t="s">
        <v>1230</v>
      </c>
    </row>
    <row r="43" spans="1:1" x14ac:dyDescent="0.25">
      <c r="A43" s="421" t="s">
        <v>1354</v>
      </c>
    </row>
    <row r="44" spans="1:1" x14ac:dyDescent="0.25">
      <c r="A44" s="347"/>
    </row>
    <row r="45" spans="1:1" x14ac:dyDescent="0.25">
      <c r="A45" s="421" t="s">
        <v>1346</v>
      </c>
    </row>
    <row r="47" spans="1:1" x14ac:dyDescent="0.25">
      <c r="A47" s="347" t="s">
        <v>1174</v>
      </c>
    </row>
    <row r="48" spans="1:1" x14ac:dyDescent="0.25">
      <c r="A48" s="347" t="s">
        <v>1152</v>
      </c>
    </row>
    <row r="49" spans="1:1" x14ac:dyDescent="0.25">
      <c r="A49" s="347" t="s">
        <v>1187</v>
      </c>
    </row>
    <row r="50" spans="1:1" x14ac:dyDescent="0.25">
      <c r="A50" s="347" t="s">
        <v>1192</v>
      </c>
    </row>
    <row r="51" spans="1:1" x14ac:dyDescent="0.25">
      <c r="A51" s="347" t="s">
        <v>1189</v>
      </c>
    </row>
    <row r="52" spans="1:1" ht="15.75" x14ac:dyDescent="0.25">
      <c r="A52" s="345"/>
    </row>
    <row r="53" spans="1:1" x14ac:dyDescent="0.25">
      <c r="A53" s="347" t="s">
        <v>1175</v>
      </c>
    </row>
    <row r="54" spans="1:1" x14ac:dyDescent="0.25">
      <c r="A54" s="347" t="s">
        <v>1153</v>
      </c>
    </row>
    <row r="55" spans="1:1" x14ac:dyDescent="0.25">
      <c r="A55" s="347" t="s">
        <v>1154</v>
      </c>
    </row>
    <row r="56" spans="1:1" x14ac:dyDescent="0.25">
      <c r="A56" s="347" t="s">
        <v>1155</v>
      </c>
    </row>
    <row r="57" spans="1:1" x14ac:dyDescent="0.25">
      <c r="A57" s="347" t="s">
        <v>1353</v>
      </c>
    </row>
    <row r="58" spans="1:1" ht="15.75" x14ac:dyDescent="0.25">
      <c r="A58" s="345"/>
    </row>
    <row r="59" spans="1:1" x14ac:dyDescent="0.25">
      <c r="A59" s="347" t="s">
        <v>1176</v>
      </c>
    </row>
    <row r="60" spans="1:1" x14ac:dyDescent="0.25">
      <c r="A60" s="347" t="s">
        <v>1156</v>
      </c>
    </row>
    <row r="61" spans="1:1" x14ac:dyDescent="0.25">
      <c r="A61" s="347" t="s">
        <v>1157</v>
      </c>
    </row>
    <row r="62" spans="1:1" ht="15.75" x14ac:dyDescent="0.25">
      <c r="A62" s="345"/>
    </row>
    <row r="63" spans="1:1" x14ac:dyDescent="0.25">
      <c r="A63" s="347" t="s">
        <v>1177</v>
      </c>
    </row>
    <row r="64" spans="1:1" x14ac:dyDescent="0.25">
      <c r="A64" s="347" t="s">
        <v>1158</v>
      </c>
    </row>
    <row r="65" spans="1:1" x14ac:dyDescent="0.25">
      <c r="A65" s="347" t="s">
        <v>1159</v>
      </c>
    </row>
    <row r="66" spans="1:1" x14ac:dyDescent="0.25">
      <c r="A66" s="347" t="s">
        <v>1160</v>
      </c>
    </row>
    <row r="67" spans="1:1" ht="15.75" x14ac:dyDescent="0.25">
      <c r="A67" s="345"/>
    </row>
    <row r="68" spans="1:1" x14ac:dyDescent="0.25">
      <c r="A68" s="347" t="s">
        <v>1161</v>
      </c>
    </row>
    <row r="69" spans="1:1" x14ac:dyDescent="0.25">
      <c r="A69" s="347" t="s">
        <v>386</v>
      </c>
    </row>
    <row r="70" spans="1:1" x14ac:dyDescent="0.25">
      <c r="A70" s="347" t="s">
        <v>1162</v>
      </c>
    </row>
    <row r="71" spans="1:1" x14ac:dyDescent="0.25">
      <c r="A71" s="347" t="s">
        <v>1163</v>
      </c>
    </row>
    <row r="72" spans="1:1" ht="15.75" x14ac:dyDescent="0.25">
      <c r="A72" s="345"/>
    </row>
    <row r="73" spans="1:1" x14ac:dyDescent="0.25">
      <c r="A73" s="347" t="s">
        <v>1164</v>
      </c>
    </row>
    <row r="74" spans="1:1" x14ac:dyDescent="0.25">
      <c r="A74" s="347" t="s">
        <v>1165</v>
      </c>
    </row>
    <row r="75" spans="1:1" x14ac:dyDescent="0.25">
      <c r="A75" s="347" t="s">
        <v>734</v>
      </c>
    </row>
    <row r="76" spans="1:1" x14ac:dyDescent="0.25">
      <c r="A76" s="347" t="s">
        <v>1501</v>
      </c>
    </row>
    <row r="77" spans="1:1" ht="15.75" x14ac:dyDescent="0.25">
      <c r="A77" s="345"/>
    </row>
    <row r="78" spans="1:1" x14ac:dyDescent="0.25">
      <c r="A78" s="347" t="s">
        <v>1166</v>
      </c>
    </row>
    <row r="79" spans="1:1" x14ac:dyDescent="0.25">
      <c r="A79" s="347" t="s">
        <v>390</v>
      </c>
    </row>
    <row r="80" spans="1:1" x14ac:dyDescent="0.25">
      <c r="A80" s="347" t="s">
        <v>391</v>
      </c>
    </row>
    <row r="81" spans="1:1" x14ac:dyDescent="0.25">
      <c r="A81" s="347" t="s">
        <v>392</v>
      </c>
    </row>
    <row r="82" spans="1:1" x14ac:dyDescent="0.25">
      <c r="A82" s="347" t="s">
        <v>1337</v>
      </c>
    </row>
    <row r="83" spans="1:1" x14ac:dyDescent="0.25">
      <c r="A83" s="347" t="s">
        <v>1344</v>
      </c>
    </row>
    <row r="84" spans="1:1" x14ac:dyDescent="0.25">
      <c r="A84" s="347" t="s">
        <v>1339</v>
      </c>
    </row>
    <row r="85" spans="1:1" x14ac:dyDescent="0.25">
      <c r="A85" s="347" t="s">
        <v>1345</v>
      </c>
    </row>
    <row r="86" spans="1:1" x14ac:dyDescent="0.25">
      <c r="A86" s="347" t="s">
        <v>1341</v>
      </c>
    </row>
    <row r="87" spans="1:1" x14ac:dyDescent="0.25">
      <c r="A87" s="347" t="s">
        <v>1342</v>
      </c>
    </row>
    <row r="88" spans="1:1" ht="15.75" x14ac:dyDescent="0.25">
      <c r="A88" s="345"/>
    </row>
    <row r="89" spans="1:1" x14ac:dyDescent="0.25">
      <c r="A89" s="347" t="s">
        <v>1231</v>
      </c>
    </row>
  </sheetData>
  <hyperlinks>
    <hyperlink ref="A2" location="'Tarifs 2021 '!A3" display="1-      PRESTATIONS HOTELIERES"/>
    <hyperlink ref="A9" location="'Tarifs 2021 '!A32" display="2-      LOCATION "/>
    <hyperlink ref="A16" location="'Tarifs 2021 '!A90" display="3-      PRESTATIONS SOCIALES – CRECHE FAMILIALE"/>
    <hyperlink ref="A21" location="'Tarifs 2021 '!A133" display="4-      FORMATION, PREPARATION AUX CONCOURS ET FRAIS D’INSCRIPTIONS"/>
    <hyperlink ref="A33" location="'Tarifs 2021 '!A301" display="5-      PRESTATIONS D'ACCOMPAGNEMENT ET DE CONSEIL"/>
    <hyperlink ref="A36" location="'Tarifs 2021 '!A305" display="6-      PRESTATIONS DIVERSES "/>
    <hyperlink ref="A47" location="'Tarifs 2021 '!A326" display="7-      SOINS BUCCO DENTAIRE ET IMPLANTOLOGIE"/>
    <hyperlink ref="A53" location="'Tarifs 2021 '!A347" display="8-      ORTHOPEDIE"/>
    <hyperlink ref="A59" location="'Tarifs 2021 '!A388" display="9-      OSTEOPATHIE"/>
    <hyperlink ref="A63" location="'Tarifs 2021 '!A391" display="10-  ACTIVITE MEDICO LEGALE"/>
    <hyperlink ref="A68" location="'Tarifs 2021 '!A403" display="11-ACTIVITE DE BIOLOGIE"/>
    <hyperlink ref="A73" location="'Tarifs 2021 '!A425" display="12-SOINS ESTHETIQUES"/>
    <hyperlink ref="A78" location="'Tarifs 2021 '!A430" display="13- AUTRES PRESTATIONS MEDICALES "/>
    <hyperlink ref="A89" location="'ANNEXE 14'!A1" display="14-TARIFS DE PRESTATIONS JOURNALIERS EN HOSPITALISATION (TICKET MODERATEUR)"/>
    <hyperlink ref="A3" location="'Tarifs 2021 '!A4" display="1-1  Restauration"/>
    <hyperlink ref="A4" location="'Tarifs 2021 '!A16" display="1-2  Chambres"/>
    <hyperlink ref="A5" location="'Tarifs 2021 '!A21" display="1-3  Blanchisserie "/>
    <hyperlink ref="A6" location="'ANNEXE 1-4'!A1" display="1-4  Ateliers thérapeutiques"/>
    <hyperlink ref="A7" location="'Tarifs 2021 '!A31" display="1-5  Prix annuel au litre de l’évacuation des déchets pour une entité extérieure intervenant au sein du CHU"/>
    <hyperlink ref="A10" location="'Tarifs 2021 '!A33" display="2-1 Location de Salles"/>
    <hyperlink ref="A11" location="'Tarifs 2021 '!A44" display="2-2 Prestations de Visioconférence"/>
    <hyperlink ref="A12" location="'Tarifs 2021 '!A47" display="2-3 Location de chambres d’hôtes "/>
    <hyperlink ref="A13" location="'Tarifs 2021 '!A69" display="2-4 Location Résidence IDE"/>
    <hyperlink ref="A14" location="'Tarifs 2021 '!A73" display="2-5 Occupation temporaire de locaux au m2"/>
    <hyperlink ref="A17" location="'Tarifs 2021 '!A91" display="3-1 Tarifs Mensuels"/>
    <hyperlink ref="A18" location="'Tarifs 2021 '!A110" display="3-2 Tarifs journaliers à titre occasionnel"/>
    <hyperlink ref="A19" location="'Tarifs 2021 '!A120" display="3-3 Tarif journalier assistantes maternelles samedis, dimanches et jour fériés"/>
    <hyperlink ref="A22" location="'Tarifs 2021 '!A134" display="4-1 Droits d'inscription CESU"/>
    <hyperlink ref="A23" location="'Tarifs 2021 '!A227" display="4-2 Préparation aux concours d'entrée aux écoles paramédicales"/>
    <hyperlink ref="A24" location="'Tarifs 2021 '!A239" display="4-3 Frais d'inscription aux concours d'entrée"/>
    <hyperlink ref="A25" location="'Tarifs 2021 '!A249" display="4-4 Droits annuels d'inscription (bibliothèque)"/>
    <hyperlink ref="A26" location="'Tarifs 2021 '!A257" display="4-5 Droits d'inscription à la scolarité"/>
    <hyperlink ref="A27" location="'Tarifs 2021 '!A268" display="4-6 Actions de formations organisées par les écoles ou les services médicaux du CHU"/>
    <hyperlink ref="A28" location="'Tarifs 2021 '!A271" display="4-7 Frais de gestion dossier IFA"/>
    <hyperlink ref="A29" location="'Tarifs 2021 '!A274" display="4-8 Formations - CRIAVS"/>
    <hyperlink ref="A30" location="'Tarifs 2021 '!A292" display="4-9 Certificat C2i"/>
    <hyperlink ref="A34" location="'Tarifs 2021 '!A302" display="5-1 Prestations de conseil en organisation"/>
    <hyperlink ref="A37" location="'Tarifs 2021 '!A306" display="6-1 Communication des dossiers médicaux"/>
    <hyperlink ref="A38" location="'Tarifs 2021 '!A314" display="6-2 Communication de dossiers administratifs du personnel non médical"/>
    <hyperlink ref="A39" location="'Tarifs 2021 '!A317" display="6-3 Photocopies "/>
    <hyperlink ref="A40" location="'Tarifs 2021 '!A318" display="6-4 - Photocopies pour thèse et mémoire à destination des étutiants du CHU"/>
    <hyperlink ref="A41" location="'ANNEXE 6-5'!A1" display="6-5 Carte à puce CHU de Montpellier"/>
    <hyperlink ref="A42" location="'Tarifs 2021 '!A323" display="6-6 Parking Lapeyronie"/>
    <hyperlink ref="A1" location="'Tarifs 2021 '!A2" display="I/ PRESTATIONS NON MEDICALES"/>
    <hyperlink ref="A45" location="'Tarifs 2021 '!A325" display="II - PRESTATIONS MEDICALES PAR THEMATIQUE DE SOINS "/>
    <hyperlink ref="A48" location="'Tarifs 2021 '!A327" display="7-1 Dental-Scanner"/>
    <hyperlink ref="A49" location="'Tarifs 2021 '!A330" display="7-2 Implants multifocaux"/>
    <hyperlink ref="A50" location="'Tarifs 2021 '!A344" display="7-3 Implants oreille moyenne totalement implantable"/>
    <hyperlink ref="A51" r:id="rId1"/>
    <hyperlink ref="A54" location="'Tarifs 2021 '!A348" display="8-1 Semelles orthopédiques"/>
    <hyperlink ref="A55" location="'Tarifs 2021 '!A353" display="8-2 Orthèses et Attelles Main Poignet"/>
    <hyperlink ref="A56" location="'Tarifs 2021 '!A386" display="8-3 Lithotritie d'épaule"/>
    <hyperlink ref="A60" location="'Tarifs 2021 '!A389" display="9-1 Consultation et bilans ostéopathiques"/>
    <hyperlink ref="A61" location="'Tarifs 2021 '!A390" display="9-2 Séance ostéopathie"/>
    <hyperlink ref="A64" location="'Tarifs 2021 '!A392" display="10-1 Autopsies médico-légales"/>
    <hyperlink ref="A65" location="'Tarifs 2021 '!A398" display="10-2 Mise à disposition d'une salle d'autopsie pour les soins de conservation de corps"/>
    <hyperlink ref="A66" location="'Tarifs 2021 '!A399" display="10-3 Dépôts en chambre mortuaire du CHU"/>
    <hyperlink ref="A69" location="'Tarifs 2021 '!A404" display="11-1 Actes innovants en biologie (dans le cadre des FIV)"/>
    <hyperlink ref="A70" location="'Tarifs 2021 '!A418" display="11-2 Tests innovants d'analyse cytogénétique des cellules souches pluripotentes humaines"/>
    <hyperlink ref="A71" location="'ANNEXE 11-3'!A1" display="11-3 Tarif de prestations de biologie hors nomenclature hors RIHN + LC facturables aux établissements extérieurs"/>
    <hyperlink ref="A74" location="'ANNEXE 12-1'!A1" display="12-1 Médecine et Chirurgie Esthétique"/>
    <hyperlink ref="A75" location="'ANNEXE 12-2'!A1" display="12-2 Traitement par Laser Cynergy multiplex : colorant pulsé et/ou Nd YAG"/>
    <hyperlink ref="A79" location="'Tarifs 2021 '!A431" display="13-1 Fédération Médecine du Sport - Evaluations individuelles du sportif"/>
    <hyperlink ref="A80" location="'Tarifs 2021 '!A445" display="13-2 Circoncisions rituelles"/>
    <hyperlink ref="A81" location="'Tarifs 2021 '!A446" display="13-3 Conseil aux voyageurs et vaccinations"/>
    <hyperlink ref="A82" location="'Tarifs 2021 '!A462" display="13-4 Produits pharmaceutiques facturés aux établissements de Santé dans le cadre de dépannage (frais de gestion)"/>
    <hyperlink ref="A83" location="'Tarifs 2021 '!A463" display="13-5 Transport bariatrique/heure"/>
    <hyperlink ref="A84" location="'Tarifs 2021 '!A464" display="13-6 Caution pour prêt de moniteur cardio respiratoire (Enregistrement cardio respiratoire du nourrisson)"/>
    <hyperlink ref="A85" location="'Tarifs 2021 '!A465" display="13-7  Bilan de santé des avocats"/>
    <hyperlink ref="A86" location="'Tarifs 2021 '!A466" display="13-8  Bilan de santé des notaires"/>
    <hyperlink ref="A87" location="'Tarifs 2021 '!A467" display="13-9 Soins de Pédicurie classiques"/>
    <hyperlink ref="A43" location="'Tarifs 2021 '!A324" display="6-7 Facturation clé perdue ou non restituée par une personne autre qu’un agent du CHU"/>
    <hyperlink ref="A57" location="'Tarifs 2021 '!A387" display="8-4 Injection Cellular Matrix "/>
    <hyperlink ref="A76" location="'ANNEXE 12-3'!A1" display="12-3 Acte de cryolipolyse à visée esthétique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2"/>
  <sheetViews>
    <sheetView topLeftCell="A28" zoomScaleNormal="100" workbookViewId="0">
      <selection activeCell="A40" sqref="A40"/>
    </sheetView>
  </sheetViews>
  <sheetFormatPr baseColWidth="10" defaultRowHeight="14.25" x14ac:dyDescent="0.2"/>
  <cols>
    <col min="1" max="1" width="42.28515625" style="470" bestFit="1" customWidth="1"/>
    <col min="2" max="2" width="35.140625" style="341" customWidth="1"/>
    <col min="3" max="3" width="15.85546875" style="341" bestFit="1" customWidth="1"/>
    <col min="4" max="4" width="14.85546875" style="341" customWidth="1"/>
    <col min="5" max="5" width="17.42578125" style="465" bestFit="1" customWidth="1"/>
    <col min="6" max="6" width="16.140625" style="341" bestFit="1" customWidth="1"/>
    <col min="7" max="7" width="50.42578125" style="341" bestFit="1" customWidth="1"/>
    <col min="8" max="176" width="11.42578125" style="341"/>
    <col min="177" max="177" width="74.42578125" style="341" customWidth="1"/>
    <col min="178" max="178" width="29.28515625" style="341" customWidth="1"/>
    <col min="179" max="179" width="32.28515625" style="341" customWidth="1"/>
    <col min="180" max="180" width="18.5703125" style="341" customWidth="1"/>
    <col min="181" max="181" width="39.7109375" style="341" customWidth="1"/>
    <col min="182" max="432" width="11.42578125" style="341"/>
    <col min="433" max="433" width="74.42578125" style="341" customWidth="1"/>
    <col min="434" max="434" width="29.28515625" style="341" customWidth="1"/>
    <col min="435" max="435" width="32.28515625" style="341" customWidth="1"/>
    <col min="436" max="436" width="18.5703125" style="341" customWidth="1"/>
    <col min="437" max="437" width="39.7109375" style="341" customWidth="1"/>
    <col min="438" max="688" width="11.42578125" style="341"/>
    <col min="689" max="689" width="74.42578125" style="341" customWidth="1"/>
    <col min="690" max="690" width="29.28515625" style="341" customWidth="1"/>
    <col min="691" max="691" width="32.28515625" style="341" customWidth="1"/>
    <col min="692" max="692" width="18.5703125" style="341" customWidth="1"/>
    <col min="693" max="693" width="39.7109375" style="341" customWidth="1"/>
    <col min="694" max="944" width="11.42578125" style="341"/>
    <col min="945" max="945" width="74.42578125" style="341" customWidth="1"/>
    <col min="946" max="946" width="29.28515625" style="341" customWidth="1"/>
    <col min="947" max="947" width="32.28515625" style="341" customWidth="1"/>
    <col min="948" max="948" width="18.5703125" style="341" customWidth="1"/>
    <col min="949" max="949" width="39.7109375" style="341" customWidth="1"/>
    <col min="950" max="1200" width="11.42578125" style="341"/>
    <col min="1201" max="1201" width="74.42578125" style="341" customWidth="1"/>
    <col min="1202" max="1202" width="29.28515625" style="341" customWidth="1"/>
    <col min="1203" max="1203" width="32.28515625" style="341" customWidth="1"/>
    <col min="1204" max="1204" width="18.5703125" style="341" customWidth="1"/>
    <col min="1205" max="1205" width="39.7109375" style="341" customWidth="1"/>
    <col min="1206" max="1456" width="11.42578125" style="341"/>
    <col min="1457" max="1457" width="74.42578125" style="341" customWidth="1"/>
    <col min="1458" max="1458" width="29.28515625" style="341" customWidth="1"/>
    <col min="1459" max="1459" width="32.28515625" style="341" customWidth="1"/>
    <col min="1460" max="1460" width="18.5703125" style="341" customWidth="1"/>
    <col min="1461" max="1461" width="39.7109375" style="341" customWidth="1"/>
    <col min="1462" max="1712" width="11.42578125" style="341"/>
    <col min="1713" max="1713" width="74.42578125" style="341" customWidth="1"/>
    <col min="1714" max="1714" width="29.28515625" style="341" customWidth="1"/>
    <col min="1715" max="1715" width="32.28515625" style="341" customWidth="1"/>
    <col min="1716" max="1716" width="18.5703125" style="341" customWidth="1"/>
    <col min="1717" max="1717" width="39.7109375" style="341" customWidth="1"/>
    <col min="1718" max="1968" width="11.42578125" style="341"/>
    <col min="1969" max="1969" width="74.42578125" style="341" customWidth="1"/>
    <col min="1970" max="1970" width="29.28515625" style="341" customWidth="1"/>
    <col min="1971" max="1971" width="32.28515625" style="341" customWidth="1"/>
    <col min="1972" max="1972" width="18.5703125" style="341" customWidth="1"/>
    <col min="1973" max="1973" width="39.7109375" style="341" customWidth="1"/>
    <col min="1974" max="2224" width="11.42578125" style="341"/>
    <col min="2225" max="2225" width="74.42578125" style="341" customWidth="1"/>
    <col min="2226" max="2226" width="29.28515625" style="341" customWidth="1"/>
    <col min="2227" max="2227" width="32.28515625" style="341" customWidth="1"/>
    <col min="2228" max="2228" width="18.5703125" style="341" customWidth="1"/>
    <col min="2229" max="2229" width="39.7109375" style="341" customWidth="1"/>
    <col min="2230" max="2480" width="11.42578125" style="341"/>
    <col min="2481" max="2481" width="74.42578125" style="341" customWidth="1"/>
    <col min="2482" max="2482" width="29.28515625" style="341" customWidth="1"/>
    <col min="2483" max="2483" width="32.28515625" style="341" customWidth="1"/>
    <col min="2484" max="2484" width="18.5703125" style="341" customWidth="1"/>
    <col min="2485" max="2485" width="39.7109375" style="341" customWidth="1"/>
    <col min="2486" max="2736" width="11.42578125" style="341"/>
    <col min="2737" max="2737" width="74.42578125" style="341" customWidth="1"/>
    <col min="2738" max="2738" width="29.28515625" style="341" customWidth="1"/>
    <col min="2739" max="2739" width="32.28515625" style="341" customWidth="1"/>
    <col min="2740" max="2740" width="18.5703125" style="341" customWidth="1"/>
    <col min="2741" max="2741" width="39.7109375" style="341" customWidth="1"/>
    <col min="2742" max="2992" width="11.42578125" style="341"/>
    <col min="2993" max="2993" width="74.42578125" style="341" customWidth="1"/>
    <col min="2994" max="2994" width="29.28515625" style="341" customWidth="1"/>
    <col min="2995" max="2995" width="32.28515625" style="341" customWidth="1"/>
    <col min="2996" max="2996" width="18.5703125" style="341" customWidth="1"/>
    <col min="2997" max="2997" width="39.7109375" style="341" customWidth="1"/>
    <col min="2998" max="3248" width="11.42578125" style="341"/>
    <col min="3249" max="3249" width="74.42578125" style="341" customWidth="1"/>
    <col min="3250" max="3250" width="29.28515625" style="341" customWidth="1"/>
    <col min="3251" max="3251" width="32.28515625" style="341" customWidth="1"/>
    <col min="3252" max="3252" width="18.5703125" style="341" customWidth="1"/>
    <col min="3253" max="3253" width="39.7109375" style="341" customWidth="1"/>
    <col min="3254" max="3504" width="11.42578125" style="341"/>
    <col min="3505" max="3505" width="74.42578125" style="341" customWidth="1"/>
    <col min="3506" max="3506" width="29.28515625" style="341" customWidth="1"/>
    <col min="3507" max="3507" width="32.28515625" style="341" customWidth="1"/>
    <col min="3508" max="3508" width="18.5703125" style="341" customWidth="1"/>
    <col min="3509" max="3509" width="39.7109375" style="341" customWidth="1"/>
    <col min="3510" max="3760" width="11.42578125" style="341"/>
    <col min="3761" max="3761" width="74.42578125" style="341" customWidth="1"/>
    <col min="3762" max="3762" width="29.28515625" style="341" customWidth="1"/>
    <col min="3763" max="3763" width="32.28515625" style="341" customWidth="1"/>
    <col min="3764" max="3764" width="18.5703125" style="341" customWidth="1"/>
    <col min="3765" max="3765" width="39.7109375" style="341" customWidth="1"/>
    <col min="3766" max="4016" width="11.42578125" style="341"/>
    <col min="4017" max="4017" width="74.42578125" style="341" customWidth="1"/>
    <col min="4018" max="4018" width="29.28515625" style="341" customWidth="1"/>
    <col min="4019" max="4019" width="32.28515625" style="341" customWidth="1"/>
    <col min="4020" max="4020" width="18.5703125" style="341" customWidth="1"/>
    <col min="4021" max="4021" width="39.7109375" style="341" customWidth="1"/>
    <col min="4022" max="4272" width="11.42578125" style="341"/>
    <col min="4273" max="4273" width="74.42578125" style="341" customWidth="1"/>
    <col min="4274" max="4274" width="29.28515625" style="341" customWidth="1"/>
    <col min="4275" max="4275" width="32.28515625" style="341" customWidth="1"/>
    <col min="4276" max="4276" width="18.5703125" style="341" customWidth="1"/>
    <col min="4277" max="4277" width="39.7109375" style="341" customWidth="1"/>
    <col min="4278" max="4528" width="11.42578125" style="341"/>
    <col min="4529" max="4529" width="74.42578125" style="341" customWidth="1"/>
    <col min="4530" max="4530" width="29.28515625" style="341" customWidth="1"/>
    <col min="4531" max="4531" width="32.28515625" style="341" customWidth="1"/>
    <col min="4532" max="4532" width="18.5703125" style="341" customWidth="1"/>
    <col min="4533" max="4533" width="39.7109375" style="341" customWidth="1"/>
    <col min="4534" max="4784" width="11.42578125" style="341"/>
    <col min="4785" max="4785" width="74.42578125" style="341" customWidth="1"/>
    <col min="4786" max="4786" width="29.28515625" style="341" customWidth="1"/>
    <col min="4787" max="4787" width="32.28515625" style="341" customWidth="1"/>
    <col min="4788" max="4788" width="18.5703125" style="341" customWidth="1"/>
    <col min="4789" max="4789" width="39.7109375" style="341" customWidth="1"/>
    <col min="4790" max="5040" width="11.42578125" style="341"/>
    <col min="5041" max="5041" width="74.42578125" style="341" customWidth="1"/>
    <col min="5042" max="5042" width="29.28515625" style="341" customWidth="1"/>
    <col min="5043" max="5043" width="32.28515625" style="341" customWidth="1"/>
    <col min="5044" max="5044" width="18.5703125" style="341" customWidth="1"/>
    <col min="5045" max="5045" width="39.7109375" style="341" customWidth="1"/>
    <col min="5046" max="5296" width="11.42578125" style="341"/>
    <col min="5297" max="5297" width="74.42578125" style="341" customWidth="1"/>
    <col min="5298" max="5298" width="29.28515625" style="341" customWidth="1"/>
    <col min="5299" max="5299" width="32.28515625" style="341" customWidth="1"/>
    <col min="5300" max="5300" width="18.5703125" style="341" customWidth="1"/>
    <col min="5301" max="5301" width="39.7109375" style="341" customWidth="1"/>
    <col min="5302" max="5552" width="11.42578125" style="341"/>
    <col min="5553" max="5553" width="74.42578125" style="341" customWidth="1"/>
    <col min="5554" max="5554" width="29.28515625" style="341" customWidth="1"/>
    <col min="5555" max="5555" width="32.28515625" style="341" customWidth="1"/>
    <col min="5556" max="5556" width="18.5703125" style="341" customWidth="1"/>
    <col min="5557" max="5557" width="39.7109375" style="341" customWidth="1"/>
    <col min="5558" max="5808" width="11.42578125" style="341"/>
    <col min="5809" max="5809" width="74.42578125" style="341" customWidth="1"/>
    <col min="5810" max="5810" width="29.28515625" style="341" customWidth="1"/>
    <col min="5811" max="5811" width="32.28515625" style="341" customWidth="1"/>
    <col min="5812" max="5812" width="18.5703125" style="341" customWidth="1"/>
    <col min="5813" max="5813" width="39.7109375" style="341" customWidth="1"/>
    <col min="5814" max="6064" width="11.42578125" style="341"/>
    <col min="6065" max="6065" width="74.42578125" style="341" customWidth="1"/>
    <col min="6066" max="6066" width="29.28515625" style="341" customWidth="1"/>
    <col min="6067" max="6067" width="32.28515625" style="341" customWidth="1"/>
    <col min="6068" max="6068" width="18.5703125" style="341" customWidth="1"/>
    <col min="6069" max="6069" width="39.7109375" style="341" customWidth="1"/>
    <col min="6070" max="6320" width="11.42578125" style="341"/>
    <col min="6321" max="6321" width="74.42578125" style="341" customWidth="1"/>
    <col min="6322" max="6322" width="29.28515625" style="341" customWidth="1"/>
    <col min="6323" max="6323" width="32.28515625" style="341" customWidth="1"/>
    <col min="6324" max="6324" width="18.5703125" style="341" customWidth="1"/>
    <col min="6325" max="6325" width="39.7109375" style="341" customWidth="1"/>
    <col min="6326" max="6576" width="11.42578125" style="341"/>
    <col min="6577" max="6577" width="74.42578125" style="341" customWidth="1"/>
    <col min="6578" max="6578" width="29.28515625" style="341" customWidth="1"/>
    <col min="6579" max="6579" width="32.28515625" style="341" customWidth="1"/>
    <col min="6580" max="6580" width="18.5703125" style="341" customWidth="1"/>
    <col min="6581" max="6581" width="39.7109375" style="341" customWidth="1"/>
    <col min="6582" max="6832" width="11.42578125" style="341"/>
    <col min="6833" max="6833" width="74.42578125" style="341" customWidth="1"/>
    <col min="6834" max="6834" width="29.28515625" style="341" customWidth="1"/>
    <col min="6835" max="6835" width="32.28515625" style="341" customWidth="1"/>
    <col min="6836" max="6836" width="18.5703125" style="341" customWidth="1"/>
    <col min="6837" max="6837" width="39.7109375" style="341" customWidth="1"/>
    <col min="6838" max="7088" width="11.42578125" style="341"/>
    <col min="7089" max="7089" width="74.42578125" style="341" customWidth="1"/>
    <col min="7090" max="7090" width="29.28515625" style="341" customWidth="1"/>
    <col min="7091" max="7091" width="32.28515625" style="341" customWidth="1"/>
    <col min="7092" max="7092" width="18.5703125" style="341" customWidth="1"/>
    <col min="7093" max="7093" width="39.7109375" style="341" customWidth="1"/>
    <col min="7094" max="7344" width="11.42578125" style="341"/>
    <col min="7345" max="7345" width="74.42578125" style="341" customWidth="1"/>
    <col min="7346" max="7346" width="29.28515625" style="341" customWidth="1"/>
    <col min="7347" max="7347" width="32.28515625" style="341" customWidth="1"/>
    <col min="7348" max="7348" width="18.5703125" style="341" customWidth="1"/>
    <col min="7349" max="7349" width="39.7109375" style="341" customWidth="1"/>
    <col min="7350" max="7600" width="11.42578125" style="341"/>
    <col min="7601" max="7601" width="74.42578125" style="341" customWidth="1"/>
    <col min="7602" max="7602" width="29.28515625" style="341" customWidth="1"/>
    <col min="7603" max="7603" width="32.28515625" style="341" customWidth="1"/>
    <col min="7604" max="7604" width="18.5703125" style="341" customWidth="1"/>
    <col min="7605" max="7605" width="39.7109375" style="341" customWidth="1"/>
    <col min="7606" max="7856" width="11.42578125" style="341"/>
    <col min="7857" max="7857" width="74.42578125" style="341" customWidth="1"/>
    <col min="7858" max="7858" width="29.28515625" style="341" customWidth="1"/>
    <col min="7859" max="7859" width="32.28515625" style="341" customWidth="1"/>
    <col min="7860" max="7860" width="18.5703125" style="341" customWidth="1"/>
    <col min="7861" max="7861" width="39.7109375" style="341" customWidth="1"/>
    <col min="7862" max="8112" width="11.42578125" style="341"/>
    <col min="8113" max="8113" width="74.42578125" style="341" customWidth="1"/>
    <col min="8114" max="8114" width="29.28515625" style="341" customWidth="1"/>
    <col min="8115" max="8115" width="32.28515625" style="341" customWidth="1"/>
    <col min="8116" max="8116" width="18.5703125" style="341" customWidth="1"/>
    <col min="8117" max="8117" width="39.7109375" style="341" customWidth="1"/>
    <col min="8118" max="8368" width="11.42578125" style="341"/>
    <col min="8369" max="8369" width="74.42578125" style="341" customWidth="1"/>
    <col min="8370" max="8370" width="29.28515625" style="341" customWidth="1"/>
    <col min="8371" max="8371" width="32.28515625" style="341" customWidth="1"/>
    <col min="8372" max="8372" width="18.5703125" style="341" customWidth="1"/>
    <col min="8373" max="8373" width="39.7109375" style="341" customWidth="1"/>
    <col min="8374" max="8624" width="11.42578125" style="341"/>
    <col min="8625" max="8625" width="74.42578125" style="341" customWidth="1"/>
    <col min="8626" max="8626" width="29.28515625" style="341" customWidth="1"/>
    <col min="8627" max="8627" width="32.28515625" style="341" customWidth="1"/>
    <col min="8628" max="8628" width="18.5703125" style="341" customWidth="1"/>
    <col min="8629" max="8629" width="39.7109375" style="341" customWidth="1"/>
    <col min="8630" max="8880" width="11.42578125" style="341"/>
    <col min="8881" max="8881" width="74.42578125" style="341" customWidth="1"/>
    <col min="8882" max="8882" width="29.28515625" style="341" customWidth="1"/>
    <col min="8883" max="8883" width="32.28515625" style="341" customWidth="1"/>
    <col min="8884" max="8884" width="18.5703125" style="341" customWidth="1"/>
    <col min="8885" max="8885" width="39.7109375" style="341" customWidth="1"/>
    <col min="8886" max="9136" width="11.42578125" style="341"/>
    <col min="9137" max="9137" width="74.42578125" style="341" customWidth="1"/>
    <col min="9138" max="9138" width="29.28515625" style="341" customWidth="1"/>
    <col min="9139" max="9139" width="32.28515625" style="341" customWidth="1"/>
    <col min="9140" max="9140" width="18.5703125" style="341" customWidth="1"/>
    <col min="9141" max="9141" width="39.7109375" style="341" customWidth="1"/>
    <col min="9142" max="9392" width="11.42578125" style="341"/>
    <col min="9393" max="9393" width="74.42578125" style="341" customWidth="1"/>
    <col min="9394" max="9394" width="29.28515625" style="341" customWidth="1"/>
    <col min="9395" max="9395" width="32.28515625" style="341" customWidth="1"/>
    <col min="9396" max="9396" width="18.5703125" style="341" customWidth="1"/>
    <col min="9397" max="9397" width="39.7109375" style="341" customWidth="1"/>
    <col min="9398" max="9648" width="11.42578125" style="341"/>
    <col min="9649" max="9649" width="74.42578125" style="341" customWidth="1"/>
    <col min="9650" max="9650" width="29.28515625" style="341" customWidth="1"/>
    <col min="9651" max="9651" width="32.28515625" style="341" customWidth="1"/>
    <col min="9652" max="9652" width="18.5703125" style="341" customWidth="1"/>
    <col min="9653" max="9653" width="39.7109375" style="341" customWidth="1"/>
    <col min="9654" max="9904" width="11.42578125" style="341"/>
    <col min="9905" max="9905" width="74.42578125" style="341" customWidth="1"/>
    <col min="9906" max="9906" width="29.28515625" style="341" customWidth="1"/>
    <col min="9907" max="9907" width="32.28515625" style="341" customWidth="1"/>
    <col min="9908" max="9908" width="18.5703125" style="341" customWidth="1"/>
    <col min="9909" max="9909" width="39.7109375" style="341" customWidth="1"/>
    <col min="9910" max="10160" width="11.42578125" style="341"/>
    <col min="10161" max="10161" width="74.42578125" style="341" customWidth="1"/>
    <col min="10162" max="10162" width="29.28515625" style="341" customWidth="1"/>
    <col min="10163" max="10163" width="32.28515625" style="341" customWidth="1"/>
    <col min="10164" max="10164" width="18.5703125" style="341" customWidth="1"/>
    <col min="10165" max="10165" width="39.7109375" style="341" customWidth="1"/>
    <col min="10166" max="10416" width="11.42578125" style="341"/>
    <col min="10417" max="10417" width="74.42578125" style="341" customWidth="1"/>
    <col min="10418" max="10418" width="29.28515625" style="341" customWidth="1"/>
    <col min="10419" max="10419" width="32.28515625" style="341" customWidth="1"/>
    <col min="10420" max="10420" width="18.5703125" style="341" customWidth="1"/>
    <col min="10421" max="10421" width="39.7109375" style="341" customWidth="1"/>
    <col min="10422" max="10672" width="11.42578125" style="341"/>
    <col min="10673" max="10673" width="74.42578125" style="341" customWidth="1"/>
    <col min="10674" max="10674" width="29.28515625" style="341" customWidth="1"/>
    <col min="10675" max="10675" width="32.28515625" style="341" customWidth="1"/>
    <col min="10676" max="10676" width="18.5703125" style="341" customWidth="1"/>
    <col min="10677" max="10677" width="39.7109375" style="341" customWidth="1"/>
    <col min="10678" max="10928" width="11.42578125" style="341"/>
    <col min="10929" max="10929" width="74.42578125" style="341" customWidth="1"/>
    <col min="10930" max="10930" width="29.28515625" style="341" customWidth="1"/>
    <col min="10931" max="10931" width="32.28515625" style="341" customWidth="1"/>
    <col min="10932" max="10932" width="18.5703125" style="341" customWidth="1"/>
    <col min="10933" max="10933" width="39.7109375" style="341" customWidth="1"/>
    <col min="10934" max="11184" width="11.42578125" style="341"/>
    <col min="11185" max="11185" width="74.42578125" style="341" customWidth="1"/>
    <col min="11186" max="11186" width="29.28515625" style="341" customWidth="1"/>
    <col min="11187" max="11187" width="32.28515625" style="341" customWidth="1"/>
    <col min="11188" max="11188" width="18.5703125" style="341" customWidth="1"/>
    <col min="11189" max="11189" width="39.7109375" style="341" customWidth="1"/>
    <col min="11190" max="11440" width="11.42578125" style="341"/>
    <col min="11441" max="11441" width="74.42578125" style="341" customWidth="1"/>
    <col min="11442" max="11442" width="29.28515625" style="341" customWidth="1"/>
    <col min="11443" max="11443" width="32.28515625" style="341" customWidth="1"/>
    <col min="11444" max="11444" width="18.5703125" style="341" customWidth="1"/>
    <col min="11445" max="11445" width="39.7109375" style="341" customWidth="1"/>
    <col min="11446" max="11696" width="11.42578125" style="341"/>
    <col min="11697" max="11697" width="74.42578125" style="341" customWidth="1"/>
    <col min="11698" max="11698" width="29.28515625" style="341" customWidth="1"/>
    <col min="11699" max="11699" width="32.28515625" style="341" customWidth="1"/>
    <col min="11700" max="11700" width="18.5703125" style="341" customWidth="1"/>
    <col min="11701" max="11701" width="39.7109375" style="341" customWidth="1"/>
    <col min="11702" max="11952" width="11.42578125" style="341"/>
    <col min="11953" max="11953" width="74.42578125" style="341" customWidth="1"/>
    <col min="11954" max="11954" width="29.28515625" style="341" customWidth="1"/>
    <col min="11955" max="11955" width="32.28515625" style="341" customWidth="1"/>
    <col min="11956" max="11956" width="18.5703125" style="341" customWidth="1"/>
    <col min="11957" max="11957" width="39.7109375" style="341" customWidth="1"/>
    <col min="11958" max="12208" width="11.42578125" style="341"/>
    <col min="12209" max="12209" width="74.42578125" style="341" customWidth="1"/>
    <col min="12210" max="12210" width="29.28515625" style="341" customWidth="1"/>
    <col min="12211" max="12211" width="32.28515625" style="341" customWidth="1"/>
    <col min="12212" max="12212" width="18.5703125" style="341" customWidth="1"/>
    <col min="12213" max="12213" width="39.7109375" style="341" customWidth="1"/>
    <col min="12214" max="12464" width="11.42578125" style="341"/>
    <col min="12465" max="12465" width="74.42578125" style="341" customWidth="1"/>
    <col min="12466" max="12466" width="29.28515625" style="341" customWidth="1"/>
    <col min="12467" max="12467" width="32.28515625" style="341" customWidth="1"/>
    <col min="12468" max="12468" width="18.5703125" style="341" customWidth="1"/>
    <col min="12469" max="12469" width="39.7109375" style="341" customWidth="1"/>
    <col min="12470" max="12720" width="11.42578125" style="341"/>
    <col min="12721" max="12721" width="74.42578125" style="341" customWidth="1"/>
    <col min="12722" max="12722" width="29.28515625" style="341" customWidth="1"/>
    <col min="12723" max="12723" width="32.28515625" style="341" customWidth="1"/>
    <col min="12724" max="12724" width="18.5703125" style="341" customWidth="1"/>
    <col min="12725" max="12725" width="39.7109375" style="341" customWidth="1"/>
    <col min="12726" max="12976" width="11.42578125" style="341"/>
    <col min="12977" max="12977" width="74.42578125" style="341" customWidth="1"/>
    <col min="12978" max="12978" width="29.28515625" style="341" customWidth="1"/>
    <col min="12979" max="12979" width="32.28515625" style="341" customWidth="1"/>
    <col min="12980" max="12980" width="18.5703125" style="341" customWidth="1"/>
    <col min="12981" max="12981" width="39.7109375" style="341" customWidth="1"/>
    <col min="12982" max="13232" width="11.42578125" style="341"/>
    <col min="13233" max="13233" width="74.42578125" style="341" customWidth="1"/>
    <col min="13234" max="13234" width="29.28515625" style="341" customWidth="1"/>
    <col min="13235" max="13235" width="32.28515625" style="341" customWidth="1"/>
    <col min="13236" max="13236" width="18.5703125" style="341" customWidth="1"/>
    <col min="13237" max="13237" width="39.7109375" style="341" customWidth="1"/>
    <col min="13238" max="13488" width="11.42578125" style="341"/>
    <col min="13489" max="13489" width="74.42578125" style="341" customWidth="1"/>
    <col min="13490" max="13490" width="29.28515625" style="341" customWidth="1"/>
    <col min="13491" max="13491" width="32.28515625" style="341" customWidth="1"/>
    <col min="13492" max="13492" width="18.5703125" style="341" customWidth="1"/>
    <col min="13493" max="13493" width="39.7109375" style="341" customWidth="1"/>
    <col min="13494" max="13744" width="11.42578125" style="341"/>
    <col min="13745" max="13745" width="74.42578125" style="341" customWidth="1"/>
    <col min="13746" max="13746" width="29.28515625" style="341" customWidth="1"/>
    <col min="13747" max="13747" width="32.28515625" style="341" customWidth="1"/>
    <col min="13748" max="13748" width="18.5703125" style="341" customWidth="1"/>
    <col min="13749" max="13749" width="39.7109375" style="341" customWidth="1"/>
    <col min="13750" max="14000" width="11.42578125" style="341"/>
    <col min="14001" max="14001" width="74.42578125" style="341" customWidth="1"/>
    <col min="14002" max="14002" width="29.28515625" style="341" customWidth="1"/>
    <col min="14003" max="14003" width="32.28515625" style="341" customWidth="1"/>
    <col min="14004" max="14004" width="18.5703125" style="341" customWidth="1"/>
    <col min="14005" max="14005" width="39.7109375" style="341" customWidth="1"/>
    <col min="14006" max="14256" width="11.42578125" style="341"/>
    <col min="14257" max="14257" width="74.42578125" style="341" customWidth="1"/>
    <col min="14258" max="14258" width="29.28515625" style="341" customWidth="1"/>
    <col min="14259" max="14259" width="32.28515625" style="341" customWidth="1"/>
    <col min="14260" max="14260" width="18.5703125" style="341" customWidth="1"/>
    <col min="14261" max="14261" width="39.7109375" style="341" customWidth="1"/>
    <col min="14262" max="14512" width="11.42578125" style="341"/>
    <col min="14513" max="14513" width="74.42578125" style="341" customWidth="1"/>
    <col min="14514" max="14514" width="29.28515625" style="341" customWidth="1"/>
    <col min="14515" max="14515" width="32.28515625" style="341" customWidth="1"/>
    <col min="14516" max="14516" width="18.5703125" style="341" customWidth="1"/>
    <col min="14517" max="14517" width="39.7109375" style="341" customWidth="1"/>
    <col min="14518" max="14768" width="11.42578125" style="341"/>
    <col min="14769" max="14769" width="74.42578125" style="341" customWidth="1"/>
    <col min="14770" max="14770" width="29.28515625" style="341" customWidth="1"/>
    <col min="14771" max="14771" width="32.28515625" style="341" customWidth="1"/>
    <col min="14772" max="14772" width="18.5703125" style="341" customWidth="1"/>
    <col min="14773" max="14773" width="39.7109375" style="341" customWidth="1"/>
    <col min="14774" max="15024" width="11.42578125" style="341"/>
    <col min="15025" max="15025" width="74.42578125" style="341" customWidth="1"/>
    <col min="15026" max="15026" width="29.28515625" style="341" customWidth="1"/>
    <col min="15027" max="15027" width="32.28515625" style="341" customWidth="1"/>
    <col min="15028" max="15028" width="18.5703125" style="341" customWidth="1"/>
    <col min="15029" max="15029" width="39.7109375" style="341" customWidth="1"/>
    <col min="15030" max="15280" width="11.42578125" style="341"/>
    <col min="15281" max="15281" width="74.42578125" style="341" customWidth="1"/>
    <col min="15282" max="15282" width="29.28515625" style="341" customWidth="1"/>
    <col min="15283" max="15283" width="32.28515625" style="341" customWidth="1"/>
    <col min="15284" max="15284" width="18.5703125" style="341" customWidth="1"/>
    <col min="15285" max="15285" width="39.7109375" style="341" customWidth="1"/>
    <col min="15286" max="15536" width="11.42578125" style="341"/>
    <col min="15537" max="15537" width="74.42578125" style="341" customWidth="1"/>
    <col min="15538" max="15538" width="29.28515625" style="341" customWidth="1"/>
    <col min="15539" max="15539" width="32.28515625" style="341" customWidth="1"/>
    <col min="15540" max="15540" width="18.5703125" style="341" customWidth="1"/>
    <col min="15541" max="15541" width="39.7109375" style="341" customWidth="1"/>
    <col min="15542" max="15792" width="11.42578125" style="341"/>
    <col min="15793" max="15793" width="74.42578125" style="341" customWidth="1"/>
    <col min="15794" max="15794" width="29.28515625" style="341" customWidth="1"/>
    <col min="15795" max="15795" width="32.28515625" style="341" customWidth="1"/>
    <col min="15796" max="15796" width="18.5703125" style="341" customWidth="1"/>
    <col min="15797" max="15797" width="39.7109375" style="341" customWidth="1"/>
    <col min="15798" max="16048" width="11.42578125" style="341"/>
    <col min="16049" max="16049" width="74.42578125" style="341" customWidth="1"/>
    <col min="16050" max="16050" width="29.28515625" style="341" customWidth="1"/>
    <col min="16051" max="16051" width="32.28515625" style="341" customWidth="1"/>
    <col min="16052" max="16052" width="18.5703125" style="341" customWidth="1"/>
    <col min="16053" max="16053" width="39.7109375" style="341" customWidth="1"/>
    <col min="16054" max="16384" width="11.42578125" style="341"/>
  </cols>
  <sheetData>
    <row r="1" spans="1:7" s="466" customFormat="1" x14ac:dyDescent="0.2">
      <c r="A1" s="341"/>
      <c r="B1" s="341"/>
      <c r="C1" s="341"/>
      <c r="D1" s="341"/>
      <c r="E1" s="465"/>
      <c r="F1" s="341"/>
      <c r="G1" s="341"/>
    </row>
    <row r="2" spans="1:7" x14ac:dyDescent="0.2">
      <c r="A2" s="341"/>
    </row>
    <row r="3" spans="1:7" x14ac:dyDescent="0.2">
      <c r="A3" s="341"/>
    </row>
    <row r="4" spans="1:7" x14ac:dyDescent="0.2">
      <c r="A4" s="341"/>
    </row>
    <row r="5" spans="1:7" x14ac:dyDescent="0.2">
      <c r="A5" s="341"/>
    </row>
    <row r="6" spans="1:7" x14ac:dyDescent="0.2">
      <c r="A6" s="467"/>
    </row>
    <row r="7" spans="1:7" x14ac:dyDescent="0.2">
      <c r="A7" s="341"/>
    </row>
    <row r="8" spans="1:7" x14ac:dyDescent="0.2">
      <c r="A8" s="341"/>
    </row>
    <row r="9" spans="1:7" x14ac:dyDescent="0.2">
      <c r="A9" s="341"/>
    </row>
    <row r="10" spans="1:7" x14ac:dyDescent="0.2">
      <c r="A10" s="341"/>
    </row>
    <row r="11" spans="1:7" x14ac:dyDescent="0.2">
      <c r="A11" s="341"/>
    </row>
    <row r="12" spans="1:7" x14ac:dyDescent="0.2">
      <c r="A12" s="341"/>
    </row>
    <row r="13" spans="1:7" x14ac:dyDescent="0.2">
      <c r="A13" s="341"/>
    </row>
    <row r="14" spans="1:7" x14ac:dyDescent="0.2">
      <c r="A14" s="341"/>
    </row>
    <row r="15" spans="1:7" x14ac:dyDescent="0.2">
      <c r="A15" s="341"/>
    </row>
    <row r="16" spans="1:7" x14ac:dyDescent="0.2">
      <c r="A16" s="341"/>
    </row>
    <row r="17" spans="1:7" x14ac:dyDescent="0.2">
      <c r="A17" s="341"/>
    </row>
    <row r="18" spans="1:7" x14ac:dyDescent="0.2">
      <c r="A18" s="341"/>
    </row>
    <row r="19" spans="1:7" ht="15" thickBot="1" x14ac:dyDescent="0.25">
      <c r="A19" s="341"/>
    </row>
    <row r="20" spans="1:7" ht="15.75" thickBot="1" x14ac:dyDescent="0.25">
      <c r="A20" s="640" t="s">
        <v>1411</v>
      </c>
      <c r="B20" s="641"/>
      <c r="C20" s="641"/>
      <c r="D20" s="641"/>
      <c r="E20" s="641"/>
      <c r="F20" s="641"/>
      <c r="G20" s="642"/>
    </row>
    <row r="21" spans="1:7" ht="30" x14ac:dyDescent="0.2">
      <c r="A21" s="334" t="s">
        <v>0</v>
      </c>
      <c r="B21" s="334" t="s">
        <v>1</v>
      </c>
      <c r="C21" s="334" t="s">
        <v>1409</v>
      </c>
      <c r="D21" s="334" t="s">
        <v>2</v>
      </c>
      <c r="E21" s="468" t="s">
        <v>1410</v>
      </c>
      <c r="F21" s="469" t="s">
        <v>3</v>
      </c>
      <c r="G21" s="469" t="s">
        <v>1412</v>
      </c>
    </row>
    <row r="22" spans="1:7" s="1" customFormat="1" ht="15" x14ac:dyDescent="0.25">
      <c r="A22" s="13" t="s">
        <v>1401</v>
      </c>
      <c r="B22" s="14" t="s">
        <v>23</v>
      </c>
      <c r="C22" s="15"/>
      <c r="D22" s="15"/>
      <c r="E22" s="14"/>
      <c r="F22" s="16"/>
      <c r="G22" s="15"/>
    </row>
    <row r="23" spans="1:7" ht="24" x14ac:dyDescent="0.2">
      <c r="A23" s="21" t="s">
        <v>43</v>
      </c>
      <c r="B23" s="9" t="s">
        <v>23</v>
      </c>
      <c r="C23" s="24" t="s">
        <v>44</v>
      </c>
      <c r="D23" s="20">
        <v>0</v>
      </c>
      <c r="E23" s="9" t="s">
        <v>44</v>
      </c>
      <c r="F23" s="11" t="s">
        <v>10</v>
      </c>
      <c r="G23" s="12" t="s">
        <v>1402</v>
      </c>
    </row>
    <row r="24" spans="1:7" x14ac:dyDescent="0.2">
      <c r="A24" s="21" t="s">
        <v>45</v>
      </c>
      <c r="B24" s="9" t="s">
        <v>23</v>
      </c>
      <c r="C24" s="22"/>
      <c r="D24" s="20"/>
      <c r="E24" s="25"/>
      <c r="F24" s="11" t="s">
        <v>10</v>
      </c>
      <c r="G24" s="12"/>
    </row>
    <row r="25" spans="1:7" x14ac:dyDescent="0.2">
      <c r="A25" s="26" t="s">
        <v>46</v>
      </c>
      <c r="B25" s="9" t="s">
        <v>23</v>
      </c>
      <c r="C25" s="10">
        <v>3.7183698838106198</v>
      </c>
      <c r="D25" s="20">
        <v>0</v>
      </c>
      <c r="E25" s="10">
        <v>3.7183698838106198</v>
      </c>
      <c r="F25" s="11" t="s">
        <v>10</v>
      </c>
      <c r="G25" s="12" t="s">
        <v>1403</v>
      </c>
    </row>
    <row r="26" spans="1:7" x14ac:dyDescent="0.2">
      <c r="A26" s="26" t="s">
        <v>47</v>
      </c>
      <c r="B26" s="9" t="s">
        <v>23</v>
      </c>
      <c r="C26" s="10">
        <v>18.536194469679348</v>
      </c>
      <c r="D26" s="20">
        <v>0</v>
      </c>
      <c r="E26" s="10">
        <v>18.536194469679348</v>
      </c>
      <c r="F26" s="11" t="s">
        <v>10</v>
      </c>
      <c r="G26" s="12" t="s">
        <v>1404</v>
      </c>
    </row>
    <row r="27" spans="1:7" x14ac:dyDescent="0.2">
      <c r="A27" s="26" t="s">
        <v>48</v>
      </c>
      <c r="B27" s="9" t="s">
        <v>23</v>
      </c>
      <c r="C27" s="10">
        <v>1.0087939823940644</v>
      </c>
      <c r="D27" s="20">
        <v>0</v>
      </c>
      <c r="E27" s="10">
        <v>1.0087939823940644</v>
      </c>
      <c r="F27" s="11" t="s">
        <v>10</v>
      </c>
      <c r="G27" s="12" t="s">
        <v>1405</v>
      </c>
    </row>
    <row r="28" spans="1:7" x14ac:dyDescent="0.2">
      <c r="A28" s="26" t="s">
        <v>1406</v>
      </c>
      <c r="B28" s="9" t="s">
        <v>23</v>
      </c>
      <c r="C28" s="10">
        <v>0.25963486538437996</v>
      </c>
      <c r="D28" s="20">
        <v>0</v>
      </c>
      <c r="E28" s="10">
        <v>0.25963486538437996</v>
      </c>
      <c r="F28" s="11" t="s">
        <v>10</v>
      </c>
      <c r="G28" s="12" t="s">
        <v>1407</v>
      </c>
    </row>
    <row r="29" spans="1:7" x14ac:dyDescent="0.2">
      <c r="A29" s="26" t="s">
        <v>49</v>
      </c>
      <c r="B29" s="9" t="s">
        <v>23</v>
      </c>
      <c r="C29" s="10">
        <v>8.9642153152050152</v>
      </c>
      <c r="D29" s="20">
        <v>0</v>
      </c>
      <c r="E29" s="10">
        <v>8.9642153152050152</v>
      </c>
      <c r="F29" s="11" t="s">
        <v>10</v>
      </c>
      <c r="G29" s="12"/>
    </row>
    <row r="30" spans="1:7" x14ac:dyDescent="0.2">
      <c r="A30" s="26" t="s">
        <v>50</v>
      </c>
      <c r="B30" s="9" t="s">
        <v>23</v>
      </c>
      <c r="C30" s="10">
        <v>3.7445990744848805</v>
      </c>
      <c r="D30" s="20">
        <v>0</v>
      </c>
      <c r="E30" s="10">
        <v>3.7445990744848805</v>
      </c>
      <c r="F30" s="11" t="s">
        <v>10</v>
      </c>
      <c r="G30" s="12"/>
    </row>
    <row r="31" spans="1:7" x14ac:dyDescent="0.2">
      <c r="A31" s="26" t="s">
        <v>51</v>
      </c>
      <c r="B31" s="9" t="s">
        <v>23</v>
      </c>
      <c r="C31" s="10">
        <v>0.18063308401569145</v>
      </c>
      <c r="D31" s="20">
        <v>0</v>
      </c>
      <c r="E31" s="10">
        <v>0.18063308401569145</v>
      </c>
      <c r="F31" s="10" t="s">
        <v>10</v>
      </c>
      <c r="G31" s="20"/>
    </row>
    <row r="32" spans="1:7" x14ac:dyDescent="0.2">
      <c r="A32" s="26" t="s">
        <v>52</v>
      </c>
      <c r="B32" s="9" t="s">
        <v>23</v>
      </c>
      <c r="C32" s="10">
        <v>0.77924953554541321</v>
      </c>
      <c r="D32" s="20">
        <v>0</v>
      </c>
      <c r="E32" s="10">
        <v>0.77924953554541321</v>
      </c>
      <c r="F32" s="10" t="s">
        <v>10</v>
      </c>
      <c r="G32" s="20"/>
    </row>
    <row r="33" spans="1:7" x14ac:dyDescent="0.2">
      <c r="A33" s="26" t="s">
        <v>53</v>
      </c>
      <c r="B33" s="9" t="s">
        <v>23</v>
      </c>
      <c r="C33" s="10">
        <v>3.245982808812836</v>
      </c>
      <c r="D33" s="20">
        <v>0</v>
      </c>
      <c r="E33" s="10">
        <v>3.245982808812836</v>
      </c>
      <c r="F33" s="10" t="s">
        <v>10</v>
      </c>
      <c r="G33" s="20"/>
    </row>
    <row r="34" spans="1:7" x14ac:dyDescent="0.2">
      <c r="A34" s="26" t="s">
        <v>54</v>
      </c>
      <c r="B34" s="9" t="s">
        <v>23</v>
      </c>
      <c r="C34" s="10">
        <v>6.2223299790638746</v>
      </c>
      <c r="D34" s="20">
        <v>0</v>
      </c>
      <c r="E34" s="10">
        <v>6.2223299790638746</v>
      </c>
      <c r="F34" s="10" t="s">
        <v>10</v>
      </c>
      <c r="G34" s="20"/>
    </row>
    <row r="35" spans="1:7" x14ac:dyDescent="0.2">
      <c r="A35" s="26" t="s">
        <v>55</v>
      </c>
      <c r="B35" s="9" t="s">
        <v>23</v>
      </c>
      <c r="C35" s="10">
        <v>0.81671305508282632</v>
      </c>
      <c r="D35" s="20">
        <v>0</v>
      </c>
      <c r="E35" s="10">
        <v>0.81671305508282632</v>
      </c>
      <c r="F35" s="10" t="s">
        <v>10</v>
      </c>
      <c r="G35" s="20"/>
    </row>
    <row r="36" spans="1:7" x14ac:dyDescent="0.2">
      <c r="A36" s="26" t="s">
        <v>56</v>
      </c>
      <c r="B36" s="9" t="s">
        <v>23</v>
      </c>
      <c r="C36" s="10">
        <v>2.2330269537323852</v>
      </c>
      <c r="D36" s="20">
        <v>0</v>
      </c>
      <c r="E36" s="10">
        <v>2.2330269537323852</v>
      </c>
      <c r="F36" s="10" t="s">
        <v>10</v>
      </c>
      <c r="G36" s="20"/>
    </row>
    <row r="37" spans="1:7" x14ac:dyDescent="0.2">
      <c r="A37" s="26" t="s">
        <v>57</v>
      </c>
      <c r="B37" s="9" t="s">
        <v>23</v>
      </c>
      <c r="C37" s="10">
        <v>10.420402422958723</v>
      </c>
      <c r="D37" s="20">
        <v>0</v>
      </c>
      <c r="E37" s="10">
        <v>10.420402422958723</v>
      </c>
      <c r="F37" s="10" t="s">
        <v>10</v>
      </c>
      <c r="G37" s="20"/>
    </row>
    <row r="38" spans="1:7" x14ac:dyDescent="0.2">
      <c r="A38" s="26" t="s">
        <v>58</v>
      </c>
      <c r="B38" s="9" t="s">
        <v>23</v>
      </c>
      <c r="C38" s="10">
        <v>3.0065072715085028</v>
      </c>
      <c r="D38" s="20">
        <v>0</v>
      </c>
      <c r="E38" s="10">
        <v>3.0065072715085028</v>
      </c>
      <c r="F38" s="10" t="s">
        <v>10</v>
      </c>
      <c r="G38" s="20" t="s">
        <v>1408</v>
      </c>
    </row>
    <row r="39" spans="1:7" ht="24" x14ac:dyDescent="0.2">
      <c r="A39" s="13" t="s">
        <v>1414</v>
      </c>
      <c r="B39" s="14" t="s">
        <v>161</v>
      </c>
      <c r="C39" s="15">
        <v>70</v>
      </c>
      <c r="D39" s="16">
        <v>0</v>
      </c>
      <c r="E39" s="15">
        <v>70</v>
      </c>
      <c r="F39" s="17" t="s">
        <v>10</v>
      </c>
      <c r="G39" s="14" t="s">
        <v>1413</v>
      </c>
    </row>
    <row r="40" spans="1:7" ht="36" x14ac:dyDescent="0.2">
      <c r="A40" s="13" t="s">
        <v>878</v>
      </c>
      <c r="B40" s="14" t="s">
        <v>163</v>
      </c>
      <c r="C40" s="15"/>
      <c r="D40" s="16">
        <v>0</v>
      </c>
      <c r="E40" s="15"/>
      <c r="F40" s="15"/>
      <c r="G40" s="16" t="s">
        <v>1416</v>
      </c>
    </row>
    <row r="41" spans="1:7" x14ac:dyDescent="0.2">
      <c r="A41" s="341"/>
    </row>
    <row r="42" spans="1:7" x14ac:dyDescent="0.2">
      <c r="A42" s="341"/>
    </row>
    <row r="43" spans="1:7" x14ac:dyDescent="0.2">
      <c r="A43" s="341"/>
    </row>
    <row r="44" spans="1:7" x14ac:dyDescent="0.2">
      <c r="A44" s="341"/>
    </row>
    <row r="45" spans="1:7" x14ac:dyDescent="0.2">
      <c r="A45" s="341"/>
    </row>
    <row r="46" spans="1:7" x14ac:dyDescent="0.2">
      <c r="A46" s="341"/>
    </row>
    <row r="47" spans="1:7" x14ac:dyDescent="0.2">
      <c r="A47" s="341"/>
    </row>
    <row r="48" spans="1:7" x14ac:dyDescent="0.2">
      <c r="A48" s="341"/>
    </row>
    <row r="49" spans="1:1" x14ac:dyDescent="0.2">
      <c r="A49" s="341"/>
    </row>
    <row r="50" spans="1:1" x14ac:dyDescent="0.2">
      <c r="A50" s="341"/>
    </row>
    <row r="51" spans="1:1" x14ac:dyDescent="0.2">
      <c r="A51" s="341"/>
    </row>
    <row r="52" spans="1:1" x14ac:dyDescent="0.2">
      <c r="A52" s="341"/>
    </row>
    <row r="53" spans="1:1" x14ac:dyDescent="0.2">
      <c r="A53" s="341"/>
    </row>
    <row r="54" spans="1:1" x14ac:dyDescent="0.2">
      <c r="A54" s="341"/>
    </row>
    <row r="55" spans="1:1" x14ac:dyDescent="0.2">
      <c r="A55" s="341"/>
    </row>
    <row r="56" spans="1:1" x14ac:dyDescent="0.2">
      <c r="A56" s="341"/>
    </row>
    <row r="57" spans="1:1" x14ac:dyDescent="0.2">
      <c r="A57" s="341"/>
    </row>
    <row r="58" spans="1:1" x14ac:dyDescent="0.2">
      <c r="A58" s="341"/>
    </row>
    <row r="59" spans="1:1" x14ac:dyDescent="0.2">
      <c r="A59" s="341"/>
    </row>
    <row r="60" spans="1:1" x14ac:dyDescent="0.2">
      <c r="A60" s="341"/>
    </row>
    <row r="61" spans="1:1" x14ac:dyDescent="0.2">
      <c r="A61" s="341"/>
    </row>
    <row r="62" spans="1:1" x14ac:dyDescent="0.2">
      <c r="A62" s="341"/>
    </row>
    <row r="63" spans="1:1" x14ac:dyDescent="0.2">
      <c r="A63" s="341"/>
    </row>
    <row r="64" spans="1:1" x14ac:dyDescent="0.2">
      <c r="A64" s="341"/>
    </row>
    <row r="65" spans="1:1" x14ac:dyDescent="0.2">
      <c r="A65" s="341"/>
    </row>
    <row r="66" spans="1:1" x14ac:dyDescent="0.2">
      <c r="A66" s="341"/>
    </row>
    <row r="67" spans="1:1" x14ac:dyDescent="0.2">
      <c r="A67" s="341"/>
    </row>
    <row r="68" spans="1:1" x14ac:dyDescent="0.2">
      <c r="A68" s="341"/>
    </row>
    <row r="69" spans="1:1" x14ac:dyDescent="0.2">
      <c r="A69" s="341"/>
    </row>
    <row r="70" spans="1:1" x14ac:dyDescent="0.2">
      <c r="A70" s="341"/>
    </row>
    <row r="71" spans="1:1" x14ac:dyDescent="0.2">
      <c r="A71" s="341"/>
    </row>
    <row r="72" spans="1:1" x14ac:dyDescent="0.2">
      <c r="A72" s="341"/>
    </row>
    <row r="73" spans="1:1" x14ac:dyDescent="0.2">
      <c r="A73" s="341"/>
    </row>
    <row r="74" spans="1:1" x14ac:dyDescent="0.2">
      <c r="A74" s="341"/>
    </row>
    <row r="75" spans="1:1" x14ac:dyDescent="0.2">
      <c r="A75" s="341"/>
    </row>
    <row r="76" spans="1:1" x14ac:dyDescent="0.2">
      <c r="A76" s="341"/>
    </row>
    <row r="77" spans="1:1" x14ac:dyDescent="0.2">
      <c r="A77" s="341"/>
    </row>
    <row r="78" spans="1:1" x14ac:dyDescent="0.2">
      <c r="A78" s="341"/>
    </row>
    <row r="79" spans="1:1" x14ac:dyDescent="0.2">
      <c r="A79" s="341"/>
    </row>
    <row r="80" spans="1:1" x14ac:dyDescent="0.2">
      <c r="A80" s="341"/>
    </row>
    <row r="81" spans="1:1" x14ac:dyDescent="0.2">
      <c r="A81" s="341"/>
    </row>
    <row r="82" spans="1:1" x14ac:dyDescent="0.2">
      <c r="A82" s="341"/>
    </row>
    <row r="83" spans="1:1" x14ac:dyDescent="0.2">
      <c r="A83" s="341"/>
    </row>
    <row r="84" spans="1:1" x14ac:dyDescent="0.2">
      <c r="A84" s="341"/>
    </row>
    <row r="85" spans="1:1" x14ac:dyDescent="0.2">
      <c r="A85" s="341"/>
    </row>
    <row r="86" spans="1:1" x14ac:dyDescent="0.2">
      <c r="A86" s="341"/>
    </row>
    <row r="87" spans="1:1" x14ac:dyDescent="0.2">
      <c r="A87" s="341"/>
    </row>
    <row r="88" spans="1:1" x14ac:dyDescent="0.2">
      <c r="A88" s="341"/>
    </row>
    <row r="89" spans="1:1" x14ac:dyDescent="0.2">
      <c r="A89" s="341"/>
    </row>
    <row r="90" spans="1:1" x14ac:dyDescent="0.2">
      <c r="A90" s="341"/>
    </row>
    <row r="91" spans="1:1" x14ac:dyDescent="0.2">
      <c r="A91" s="341"/>
    </row>
    <row r="92" spans="1:1" x14ac:dyDescent="0.2">
      <c r="A92" s="341"/>
    </row>
    <row r="93" spans="1:1" x14ac:dyDescent="0.2">
      <c r="A93" s="341"/>
    </row>
    <row r="94" spans="1:1" x14ac:dyDescent="0.2">
      <c r="A94" s="341"/>
    </row>
    <row r="95" spans="1:1" x14ac:dyDescent="0.2">
      <c r="A95" s="341"/>
    </row>
    <row r="96" spans="1:1" x14ac:dyDescent="0.2">
      <c r="A96" s="341"/>
    </row>
    <row r="97" spans="1:1" x14ac:dyDescent="0.2">
      <c r="A97" s="341"/>
    </row>
    <row r="98" spans="1:1" x14ac:dyDescent="0.2">
      <c r="A98" s="341"/>
    </row>
    <row r="99" spans="1:1" x14ac:dyDescent="0.2">
      <c r="A99" s="341"/>
    </row>
    <row r="100" spans="1:1" x14ac:dyDescent="0.2">
      <c r="A100" s="341"/>
    </row>
    <row r="101" spans="1:1" x14ac:dyDescent="0.2">
      <c r="A101" s="341"/>
    </row>
    <row r="102" spans="1:1" x14ac:dyDescent="0.2">
      <c r="A102" s="341"/>
    </row>
    <row r="103" spans="1:1" x14ac:dyDescent="0.2">
      <c r="A103" s="341"/>
    </row>
    <row r="104" spans="1:1" x14ac:dyDescent="0.2">
      <c r="A104" s="341"/>
    </row>
    <row r="105" spans="1:1" x14ac:dyDescent="0.2">
      <c r="A105" s="341"/>
    </row>
    <row r="106" spans="1:1" x14ac:dyDescent="0.2">
      <c r="A106" s="341"/>
    </row>
    <row r="107" spans="1:1" x14ac:dyDescent="0.2">
      <c r="A107" s="341"/>
    </row>
    <row r="108" spans="1:1" x14ac:dyDescent="0.2">
      <c r="A108" s="341"/>
    </row>
    <row r="109" spans="1:1" x14ac:dyDescent="0.2">
      <c r="A109" s="341"/>
    </row>
    <row r="110" spans="1:1" x14ac:dyDescent="0.2">
      <c r="A110" s="341"/>
    </row>
    <row r="111" spans="1:1" x14ac:dyDescent="0.2">
      <c r="A111" s="341"/>
    </row>
    <row r="112" spans="1:1" x14ac:dyDescent="0.2">
      <c r="A112" s="341"/>
    </row>
    <row r="113" spans="1:1" x14ac:dyDescent="0.2">
      <c r="A113" s="341"/>
    </row>
    <row r="114" spans="1:1" x14ac:dyDescent="0.2">
      <c r="A114" s="341"/>
    </row>
    <row r="115" spans="1:1" x14ac:dyDescent="0.2">
      <c r="A115" s="341"/>
    </row>
    <row r="116" spans="1:1" x14ac:dyDescent="0.2">
      <c r="A116" s="341"/>
    </row>
    <row r="117" spans="1:1" x14ac:dyDescent="0.2">
      <c r="A117" s="341"/>
    </row>
    <row r="118" spans="1:1" x14ac:dyDescent="0.2">
      <c r="A118" s="341"/>
    </row>
    <row r="119" spans="1:1" x14ac:dyDescent="0.2">
      <c r="A119" s="341"/>
    </row>
    <row r="120" spans="1:1" x14ac:dyDescent="0.2">
      <c r="A120" s="341"/>
    </row>
    <row r="121" spans="1:1" x14ac:dyDescent="0.2">
      <c r="A121" s="341"/>
    </row>
    <row r="122" spans="1:1" x14ac:dyDescent="0.2">
      <c r="A122" s="341"/>
    </row>
    <row r="123" spans="1:1" x14ac:dyDescent="0.2">
      <c r="A123" s="341"/>
    </row>
    <row r="124" spans="1:1" x14ac:dyDescent="0.2">
      <c r="A124" s="341"/>
    </row>
    <row r="125" spans="1:1" x14ac:dyDescent="0.2">
      <c r="A125" s="341"/>
    </row>
    <row r="126" spans="1:1" x14ac:dyDescent="0.2">
      <c r="A126" s="341"/>
    </row>
    <row r="127" spans="1:1" x14ac:dyDescent="0.2">
      <c r="A127" s="341"/>
    </row>
    <row r="128" spans="1:1" x14ac:dyDescent="0.2">
      <c r="A128" s="341"/>
    </row>
    <row r="129" spans="1:1" x14ac:dyDescent="0.2">
      <c r="A129" s="341"/>
    </row>
    <row r="130" spans="1:1" x14ac:dyDescent="0.2">
      <c r="A130" s="341"/>
    </row>
    <row r="131" spans="1:1" x14ac:dyDescent="0.2">
      <c r="A131" s="341"/>
    </row>
    <row r="132" spans="1:1" x14ac:dyDescent="0.2">
      <c r="A132" s="341"/>
    </row>
  </sheetData>
  <mergeCells count="1">
    <mergeCell ref="A20:G20"/>
  </mergeCells>
  <dataValidations count="2">
    <dataValidation type="list" allowBlank="1" showInputMessage="1" showErrorMessage="1" sqref="G31:G38 D23:D38 F23:F30">
      <formula1>$H$3:$H$4</formula1>
    </dataValidation>
    <dataValidation type="list" allowBlank="1" showInputMessage="1" showErrorMessage="1" sqref="F39">
      <formula1>#REF!</formula1>
    </dataValidation>
  </dataValidations>
  <printOptions horizontalCentered="1" verticalCentered="1"/>
  <pageMargins left="0.31496062992125984" right="0.31496062992125984" top="0.35433070866141736" bottom="0.35433070866141736" header="0.19685039370078741" footer="0.11811023622047245"/>
  <pageSetup paperSize="9" scale="73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9"/>
  <sheetViews>
    <sheetView view="pageBreakPreview" topLeftCell="A21" zoomScale="60" zoomScaleNormal="100" workbookViewId="0">
      <selection activeCell="D51" sqref="D51"/>
    </sheetView>
  </sheetViews>
  <sheetFormatPr baseColWidth="10" defaultRowHeight="14.25" x14ac:dyDescent="0.2"/>
  <cols>
    <col min="1" max="1" width="29.28515625" style="344" customWidth="1"/>
    <col min="2" max="2" width="46.28515625" style="330" customWidth="1"/>
    <col min="3" max="3" width="34" style="331" bestFit="1" customWidth="1"/>
    <col min="4" max="4" width="12.42578125" style="330" customWidth="1"/>
    <col min="5" max="5" width="9.140625" style="330" customWidth="1"/>
    <col min="6" max="6" width="16.42578125" style="332" customWidth="1"/>
    <col min="7" max="232" width="11.42578125" style="330"/>
    <col min="233" max="233" width="74.42578125" style="330" customWidth="1"/>
    <col min="234" max="234" width="29.28515625" style="330" customWidth="1"/>
    <col min="235" max="235" width="32.28515625" style="330" customWidth="1"/>
    <col min="236" max="236" width="18.5703125" style="330" customWidth="1"/>
    <col min="237" max="237" width="39.7109375" style="330" customWidth="1"/>
    <col min="238" max="488" width="11.42578125" style="330"/>
    <col min="489" max="489" width="74.42578125" style="330" customWidth="1"/>
    <col min="490" max="490" width="29.28515625" style="330" customWidth="1"/>
    <col min="491" max="491" width="32.28515625" style="330" customWidth="1"/>
    <col min="492" max="492" width="18.5703125" style="330" customWidth="1"/>
    <col min="493" max="493" width="39.7109375" style="330" customWidth="1"/>
    <col min="494" max="744" width="11.42578125" style="330"/>
    <col min="745" max="745" width="74.42578125" style="330" customWidth="1"/>
    <col min="746" max="746" width="29.28515625" style="330" customWidth="1"/>
    <col min="747" max="747" width="32.28515625" style="330" customWidth="1"/>
    <col min="748" max="748" width="18.5703125" style="330" customWidth="1"/>
    <col min="749" max="749" width="39.7109375" style="330" customWidth="1"/>
    <col min="750" max="1000" width="11.42578125" style="330"/>
    <col min="1001" max="1001" width="74.42578125" style="330" customWidth="1"/>
    <col min="1002" max="1002" width="29.28515625" style="330" customWidth="1"/>
    <col min="1003" max="1003" width="32.28515625" style="330" customWidth="1"/>
    <col min="1004" max="1004" width="18.5703125" style="330" customWidth="1"/>
    <col min="1005" max="1005" width="39.7109375" style="330" customWidth="1"/>
    <col min="1006" max="1256" width="11.42578125" style="330"/>
    <col min="1257" max="1257" width="74.42578125" style="330" customWidth="1"/>
    <col min="1258" max="1258" width="29.28515625" style="330" customWidth="1"/>
    <col min="1259" max="1259" width="32.28515625" style="330" customWidth="1"/>
    <col min="1260" max="1260" width="18.5703125" style="330" customWidth="1"/>
    <col min="1261" max="1261" width="39.7109375" style="330" customWidth="1"/>
    <col min="1262" max="1512" width="11.42578125" style="330"/>
    <col min="1513" max="1513" width="74.42578125" style="330" customWidth="1"/>
    <col min="1514" max="1514" width="29.28515625" style="330" customWidth="1"/>
    <col min="1515" max="1515" width="32.28515625" style="330" customWidth="1"/>
    <col min="1516" max="1516" width="18.5703125" style="330" customWidth="1"/>
    <col min="1517" max="1517" width="39.7109375" style="330" customWidth="1"/>
    <col min="1518" max="1768" width="11.42578125" style="330"/>
    <col min="1769" max="1769" width="74.42578125" style="330" customWidth="1"/>
    <col min="1770" max="1770" width="29.28515625" style="330" customWidth="1"/>
    <col min="1771" max="1771" width="32.28515625" style="330" customWidth="1"/>
    <col min="1772" max="1772" width="18.5703125" style="330" customWidth="1"/>
    <col min="1773" max="1773" width="39.7109375" style="330" customWidth="1"/>
    <col min="1774" max="2024" width="11.42578125" style="330"/>
    <col min="2025" max="2025" width="74.42578125" style="330" customWidth="1"/>
    <col min="2026" max="2026" width="29.28515625" style="330" customWidth="1"/>
    <col min="2027" max="2027" width="32.28515625" style="330" customWidth="1"/>
    <col min="2028" max="2028" width="18.5703125" style="330" customWidth="1"/>
    <col min="2029" max="2029" width="39.7109375" style="330" customWidth="1"/>
    <col min="2030" max="2280" width="11.42578125" style="330"/>
    <col min="2281" max="2281" width="74.42578125" style="330" customWidth="1"/>
    <col min="2282" max="2282" width="29.28515625" style="330" customWidth="1"/>
    <col min="2283" max="2283" width="32.28515625" style="330" customWidth="1"/>
    <col min="2284" max="2284" width="18.5703125" style="330" customWidth="1"/>
    <col min="2285" max="2285" width="39.7109375" style="330" customWidth="1"/>
    <col min="2286" max="2536" width="11.42578125" style="330"/>
    <col min="2537" max="2537" width="74.42578125" style="330" customWidth="1"/>
    <col min="2538" max="2538" width="29.28515625" style="330" customWidth="1"/>
    <col min="2539" max="2539" width="32.28515625" style="330" customWidth="1"/>
    <col min="2540" max="2540" width="18.5703125" style="330" customWidth="1"/>
    <col min="2541" max="2541" width="39.7109375" style="330" customWidth="1"/>
    <col min="2542" max="2792" width="11.42578125" style="330"/>
    <col min="2793" max="2793" width="74.42578125" style="330" customWidth="1"/>
    <col min="2794" max="2794" width="29.28515625" style="330" customWidth="1"/>
    <col min="2795" max="2795" width="32.28515625" style="330" customWidth="1"/>
    <col min="2796" max="2796" width="18.5703125" style="330" customWidth="1"/>
    <col min="2797" max="2797" width="39.7109375" style="330" customWidth="1"/>
    <col min="2798" max="3048" width="11.42578125" style="330"/>
    <col min="3049" max="3049" width="74.42578125" style="330" customWidth="1"/>
    <col min="3050" max="3050" width="29.28515625" style="330" customWidth="1"/>
    <col min="3051" max="3051" width="32.28515625" style="330" customWidth="1"/>
    <col min="3052" max="3052" width="18.5703125" style="330" customWidth="1"/>
    <col min="3053" max="3053" width="39.7109375" style="330" customWidth="1"/>
    <col min="3054" max="3304" width="11.42578125" style="330"/>
    <col min="3305" max="3305" width="74.42578125" style="330" customWidth="1"/>
    <col min="3306" max="3306" width="29.28515625" style="330" customWidth="1"/>
    <col min="3307" max="3307" width="32.28515625" style="330" customWidth="1"/>
    <col min="3308" max="3308" width="18.5703125" style="330" customWidth="1"/>
    <col min="3309" max="3309" width="39.7109375" style="330" customWidth="1"/>
    <col min="3310" max="3560" width="11.42578125" style="330"/>
    <col min="3561" max="3561" width="74.42578125" style="330" customWidth="1"/>
    <col min="3562" max="3562" width="29.28515625" style="330" customWidth="1"/>
    <col min="3563" max="3563" width="32.28515625" style="330" customWidth="1"/>
    <col min="3564" max="3564" width="18.5703125" style="330" customWidth="1"/>
    <col min="3565" max="3565" width="39.7109375" style="330" customWidth="1"/>
    <col min="3566" max="3816" width="11.42578125" style="330"/>
    <col min="3817" max="3817" width="74.42578125" style="330" customWidth="1"/>
    <col min="3818" max="3818" width="29.28515625" style="330" customWidth="1"/>
    <col min="3819" max="3819" width="32.28515625" style="330" customWidth="1"/>
    <col min="3820" max="3820" width="18.5703125" style="330" customWidth="1"/>
    <col min="3821" max="3821" width="39.7109375" style="330" customWidth="1"/>
    <col min="3822" max="4072" width="11.42578125" style="330"/>
    <col min="4073" max="4073" width="74.42578125" style="330" customWidth="1"/>
    <col min="4074" max="4074" width="29.28515625" style="330" customWidth="1"/>
    <col min="4075" max="4075" width="32.28515625" style="330" customWidth="1"/>
    <col min="4076" max="4076" width="18.5703125" style="330" customWidth="1"/>
    <col min="4077" max="4077" width="39.7109375" style="330" customWidth="1"/>
    <col min="4078" max="4328" width="11.42578125" style="330"/>
    <col min="4329" max="4329" width="74.42578125" style="330" customWidth="1"/>
    <col min="4330" max="4330" width="29.28515625" style="330" customWidth="1"/>
    <col min="4331" max="4331" width="32.28515625" style="330" customWidth="1"/>
    <col min="4332" max="4332" width="18.5703125" style="330" customWidth="1"/>
    <col min="4333" max="4333" width="39.7109375" style="330" customWidth="1"/>
    <col min="4334" max="4584" width="11.42578125" style="330"/>
    <col min="4585" max="4585" width="74.42578125" style="330" customWidth="1"/>
    <col min="4586" max="4586" width="29.28515625" style="330" customWidth="1"/>
    <col min="4587" max="4587" width="32.28515625" style="330" customWidth="1"/>
    <col min="4588" max="4588" width="18.5703125" style="330" customWidth="1"/>
    <col min="4589" max="4589" width="39.7109375" style="330" customWidth="1"/>
    <col min="4590" max="4840" width="11.42578125" style="330"/>
    <col min="4841" max="4841" width="74.42578125" style="330" customWidth="1"/>
    <col min="4842" max="4842" width="29.28515625" style="330" customWidth="1"/>
    <col min="4843" max="4843" width="32.28515625" style="330" customWidth="1"/>
    <col min="4844" max="4844" width="18.5703125" style="330" customWidth="1"/>
    <col min="4845" max="4845" width="39.7109375" style="330" customWidth="1"/>
    <col min="4846" max="5096" width="11.42578125" style="330"/>
    <col min="5097" max="5097" width="74.42578125" style="330" customWidth="1"/>
    <col min="5098" max="5098" width="29.28515625" style="330" customWidth="1"/>
    <col min="5099" max="5099" width="32.28515625" style="330" customWidth="1"/>
    <col min="5100" max="5100" width="18.5703125" style="330" customWidth="1"/>
    <col min="5101" max="5101" width="39.7109375" style="330" customWidth="1"/>
    <col min="5102" max="5352" width="11.42578125" style="330"/>
    <col min="5353" max="5353" width="74.42578125" style="330" customWidth="1"/>
    <col min="5354" max="5354" width="29.28515625" style="330" customWidth="1"/>
    <col min="5355" max="5355" width="32.28515625" style="330" customWidth="1"/>
    <col min="5356" max="5356" width="18.5703125" style="330" customWidth="1"/>
    <col min="5357" max="5357" width="39.7109375" style="330" customWidth="1"/>
    <col min="5358" max="5608" width="11.42578125" style="330"/>
    <col min="5609" max="5609" width="74.42578125" style="330" customWidth="1"/>
    <col min="5610" max="5610" width="29.28515625" style="330" customWidth="1"/>
    <col min="5611" max="5611" width="32.28515625" style="330" customWidth="1"/>
    <col min="5612" max="5612" width="18.5703125" style="330" customWidth="1"/>
    <col min="5613" max="5613" width="39.7109375" style="330" customWidth="1"/>
    <col min="5614" max="5864" width="11.42578125" style="330"/>
    <col min="5865" max="5865" width="74.42578125" style="330" customWidth="1"/>
    <col min="5866" max="5866" width="29.28515625" style="330" customWidth="1"/>
    <col min="5867" max="5867" width="32.28515625" style="330" customWidth="1"/>
    <col min="5868" max="5868" width="18.5703125" style="330" customWidth="1"/>
    <col min="5869" max="5869" width="39.7109375" style="330" customWidth="1"/>
    <col min="5870" max="6120" width="11.42578125" style="330"/>
    <col min="6121" max="6121" width="74.42578125" style="330" customWidth="1"/>
    <col min="6122" max="6122" width="29.28515625" style="330" customWidth="1"/>
    <col min="6123" max="6123" width="32.28515625" style="330" customWidth="1"/>
    <col min="6124" max="6124" width="18.5703125" style="330" customWidth="1"/>
    <col min="6125" max="6125" width="39.7109375" style="330" customWidth="1"/>
    <col min="6126" max="6376" width="11.42578125" style="330"/>
    <col min="6377" max="6377" width="74.42578125" style="330" customWidth="1"/>
    <col min="6378" max="6378" width="29.28515625" style="330" customWidth="1"/>
    <col min="6379" max="6379" width="32.28515625" style="330" customWidth="1"/>
    <col min="6380" max="6380" width="18.5703125" style="330" customWidth="1"/>
    <col min="6381" max="6381" width="39.7109375" style="330" customWidth="1"/>
    <col min="6382" max="6632" width="11.42578125" style="330"/>
    <col min="6633" max="6633" width="74.42578125" style="330" customWidth="1"/>
    <col min="6634" max="6634" width="29.28515625" style="330" customWidth="1"/>
    <col min="6635" max="6635" width="32.28515625" style="330" customWidth="1"/>
    <col min="6636" max="6636" width="18.5703125" style="330" customWidth="1"/>
    <col min="6637" max="6637" width="39.7109375" style="330" customWidth="1"/>
    <col min="6638" max="6888" width="11.42578125" style="330"/>
    <col min="6889" max="6889" width="74.42578125" style="330" customWidth="1"/>
    <col min="6890" max="6890" width="29.28515625" style="330" customWidth="1"/>
    <col min="6891" max="6891" width="32.28515625" style="330" customWidth="1"/>
    <col min="6892" max="6892" width="18.5703125" style="330" customWidth="1"/>
    <col min="6893" max="6893" width="39.7109375" style="330" customWidth="1"/>
    <col min="6894" max="7144" width="11.42578125" style="330"/>
    <col min="7145" max="7145" width="74.42578125" style="330" customWidth="1"/>
    <col min="7146" max="7146" width="29.28515625" style="330" customWidth="1"/>
    <col min="7147" max="7147" width="32.28515625" style="330" customWidth="1"/>
    <col min="7148" max="7148" width="18.5703125" style="330" customWidth="1"/>
    <col min="7149" max="7149" width="39.7109375" style="330" customWidth="1"/>
    <col min="7150" max="7400" width="11.42578125" style="330"/>
    <col min="7401" max="7401" width="74.42578125" style="330" customWidth="1"/>
    <col min="7402" max="7402" width="29.28515625" style="330" customWidth="1"/>
    <col min="7403" max="7403" width="32.28515625" style="330" customWidth="1"/>
    <col min="7404" max="7404" width="18.5703125" style="330" customWidth="1"/>
    <col min="7405" max="7405" width="39.7109375" style="330" customWidth="1"/>
    <col min="7406" max="7656" width="11.42578125" style="330"/>
    <col min="7657" max="7657" width="74.42578125" style="330" customWidth="1"/>
    <col min="7658" max="7658" width="29.28515625" style="330" customWidth="1"/>
    <col min="7659" max="7659" width="32.28515625" style="330" customWidth="1"/>
    <col min="7660" max="7660" width="18.5703125" style="330" customWidth="1"/>
    <col min="7661" max="7661" width="39.7109375" style="330" customWidth="1"/>
    <col min="7662" max="7912" width="11.42578125" style="330"/>
    <col min="7913" max="7913" width="74.42578125" style="330" customWidth="1"/>
    <col min="7914" max="7914" width="29.28515625" style="330" customWidth="1"/>
    <col min="7915" max="7915" width="32.28515625" style="330" customWidth="1"/>
    <col min="7916" max="7916" width="18.5703125" style="330" customWidth="1"/>
    <col min="7917" max="7917" width="39.7109375" style="330" customWidth="1"/>
    <col min="7918" max="8168" width="11.42578125" style="330"/>
    <col min="8169" max="8169" width="74.42578125" style="330" customWidth="1"/>
    <col min="8170" max="8170" width="29.28515625" style="330" customWidth="1"/>
    <col min="8171" max="8171" width="32.28515625" style="330" customWidth="1"/>
    <col min="8172" max="8172" width="18.5703125" style="330" customWidth="1"/>
    <col min="8173" max="8173" width="39.7109375" style="330" customWidth="1"/>
    <col min="8174" max="8424" width="11.42578125" style="330"/>
    <col min="8425" max="8425" width="74.42578125" style="330" customWidth="1"/>
    <col min="8426" max="8426" width="29.28515625" style="330" customWidth="1"/>
    <col min="8427" max="8427" width="32.28515625" style="330" customWidth="1"/>
    <col min="8428" max="8428" width="18.5703125" style="330" customWidth="1"/>
    <col min="8429" max="8429" width="39.7109375" style="330" customWidth="1"/>
    <col min="8430" max="8680" width="11.42578125" style="330"/>
    <col min="8681" max="8681" width="74.42578125" style="330" customWidth="1"/>
    <col min="8682" max="8682" width="29.28515625" style="330" customWidth="1"/>
    <col min="8683" max="8683" width="32.28515625" style="330" customWidth="1"/>
    <col min="8684" max="8684" width="18.5703125" style="330" customWidth="1"/>
    <col min="8685" max="8685" width="39.7109375" style="330" customWidth="1"/>
    <col min="8686" max="8936" width="11.42578125" style="330"/>
    <col min="8937" max="8937" width="74.42578125" style="330" customWidth="1"/>
    <col min="8938" max="8938" width="29.28515625" style="330" customWidth="1"/>
    <col min="8939" max="8939" width="32.28515625" style="330" customWidth="1"/>
    <col min="8940" max="8940" width="18.5703125" style="330" customWidth="1"/>
    <col min="8941" max="8941" width="39.7109375" style="330" customWidth="1"/>
    <col min="8942" max="9192" width="11.42578125" style="330"/>
    <col min="9193" max="9193" width="74.42578125" style="330" customWidth="1"/>
    <col min="9194" max="9194" width="29.28515625" style="330" customWidth="1"/>
    <col min="9195" max="9195" width="32.28515625" style="330" customWidth="1"/>
    <col min="9196" max="9196" width="18.5703125" style="330" customWidth="1"/>
    <col min="9197" max="9197" width="39.7109375" style="330" customWidth="1"/>
    <col min="9198" max="9448" width="11.42578125" style="330"/>
    <col min="9449" max="9449" width="74.42578125" style="330" customWidth="1"/>
    <col min="9450" max="9450" width="29.28515625" style="330" customWidth="1"/>
    <col min="9451" max="9451" width="32.28515625" style="330" customWidth="1"/>
    <col min="9452" max="9452" width="18.5703125" style="330" customWidth="1"/>
    <col min="9453" max="9453" width="39.7109375" style="330" customWidth="1"/>
    <col min="9454" max="9704" width="11.42578125" style="330"/>
    <col min="9705" max="9705" width="74.42578125" style="330" customWidth="1"/>
    <col min="9706" max="9706" width="29.28515625" style="330" customWidth="1"/>
    <col min="9707" max="9707" width="32.28515625" style="330" customWidth="1"/>
    <col min="9708" max="9708" width="18.5703125" style="330" customWidth="1"/>
    <col min="9709" max="9709" width="39.7109375" style="330" customWidth="1"/>
    <col min="9710" max="9960" width="11.42578125" style="330"/>
    <col min="9961" max="9961" width="74.42578125" style="330" customWidth="1"/>
    <col min="9962" max="9962" width="29.28515625" style="330" customWidth="1"/>
    <col min="9963" max="9963" width="32.28515625" style="330" customWidth="1"/>
    <col min="9964" max="9964" width="18.5703125" style="330" customWidth="1"/>
    <col min="9965" max="9965" width="39.7109375" style="330" customWidth="1"/>
    <col min="9966" max="10216" width="11.42578125" style="330"/>
    <col min="10217" max="10217" width="74.42578125" style="330" customWidth="1"/>
    <col min="10218" max="10218" width="29.28515625" style="330" customWidth="1"/>
    <col min="10219" max="10219" width="32.28515625" style="330" customWidth="1"/>
    <col min="10220" max="10220" width="18.5703125" style="330" customWidth="1"/>
    <col min="10221" max="10221" width="39.7109375" style="330" customWidth="1"/>
    <col min="10222" max="10472" width="11.42578125" style="330"/>
    <col min="10473" max="10473" width="74.42578125" style="330" customWidth="1"/>
    <col min="10474" max="10474" width="29.28515625" style="330" customWidth="1"/>
    <col min="10475" max="10475" width="32.28515625" style="330" customWidth="1"/>
    <col min="10476" max="10476" width="18.5703125" style="330" customWidth="1"/>
    <col min="10477" max="10477" width="39.7109375" style="330" customWidth="1"/>
    <col min="10478" max="10728" width="11.42578125" style="330"/>
    <col min="10729" max="10729" width="74.42578125" style="330" customWidth="1"/>
    <col min="10730" max="10730" width="29.28515625" style="330" customWidth="1"/>
    <col min="10731" max="10731" width="32.28515625" style="330" customWidth="1"/>
    <col min="10732" max="10732" width="18.5703125" style="330" customWidth="1"/>
    <col min="10733" max="10733" width="39.7109375" style="330" customWidth="1"/>
    <col min="10734" max="10984" width="11.42578125" style="330"/>
    <col min="10985" max="10985" width="74.42578125" style="330" customWidth="1"/>
    <col min="10986" max="10986" width="29.28515625" style="330" customWidth="1"/>
    <col min="10987" max="10987" width="32.28515625" style="330" customWidth="1"/>
    <col min="10988" max="10988" width="18.5703125" style="330" customWidth="1"/>
    <col min="10989" max="10989" width="39.7109375" style="330" customWidth="1"/>
    <col min="10990" max="11240" width="11.42578125" style="330"/>
    <col min="11241" max="11241" width="74.42578125" style="330" customWidth="1"/>
    <col min="11242" max="11242" width="29.28515625" style="330" customWidth="1"/>
    <col min="11243" max="11243" width="32.28515625" style="330" customWidth="1"/>
    <col min="11244" max="11244" width="18.5703125" style="330" customWidth="1"/>
    <col min="11245" max="11245" width="39.7109375" style="330" customWidth="1"/>
    <col min="11246" max="11496" width="11.42578125" style="330"/>
    <col min="11497" max="11497" width="74.42578125" style="330" customWidth="1"/>
    <col min="11498" max="11498" width="29.28515625" style="330" customWidth="1"/>
    <col min="11499" max="11499" width="32.28515625" style="330" customWidth="1"/>
    <col min="11500" max="11500" width="18.5703125" style="330" customWidth="1"/>
    <col min="11501" max="11501" width="39.7109375" style="330" customWidth="1"/>
    <col min="11502" max="11752" width="11.42578125" style="330"/>
    <col min="11753" max="11753" width="74.42578125" style="330" customWidth="1"/>
    <col min="11754" max="11754" width="29.28515625" style="330" customWidth="1"/>
    <col min="11755" max="11755" width="32.28515625" style="330" customWidth="1"/>
    <col min="11756" max="11756" width="18.5703125" style="330" customWidth="1"/>
    <col min="11757" max="11757" width="39.7109375" style="330" customWidth="1"/>
    <col min="11758" max="12008" width="11.42578125" style="330"/>
    <col min="12009" max="12009" width="74.42578125" style="330" customWidth="1"/>
    <col min="12010" max="12010" width="29.28515625" style="330" customWidth="1"/>
    <col min="12011" max="12011" width="32.28515625" style="330" customWidth="1"/>
    <col min="12012" max="12012" width="18.5703125" style="330" customWidth="1"/>
    <col min="12013" max="12013" width="39.7109375" style="330" customWidth="1"/>
    <col min="12014" max="12264" width="11.42578125" style="330"/>
    <col min="12265" max="12265" width="74.42578125" style="330" customWidth="1"/>
    <col min="12266" max="12266" width="29.28515625" style="330" customWidth="1"/>
    <col min="12267" max="12267" width="32.28515625" style="330" customWidth="1"/>
    <col min="12268" max="12268" width="18.5703125" style="330" customWidth="1"/>
    <col min="12269" max="12269" width="39.7109375" style="330" customWidth="1"/>
    <col min="12270" max="12520" width="11.42578125" style="330"/>
    <col min="12521" max="12521" width="74.42578125" style="330" customWidth="1"/>
    <col min="12522" max="12522" width="29.28515625" style="330" customWidth="1"/>
    <col min="12523" max="12523" width="32.28515625" style="330" customWidth="1"/>
    <col min="12524" max="12524" width="18.5703125" style="330" customWidth="1"/>
    <col min="12525" max="12525" width="39.7109375" style="330" customWidth="1"/>
    <col min="12526" max="12776" width="11.42578125" style="330"/>
    <col min="12777" max="12777" width="74.42578125" style="330" customWidth="1"/>
    <col min="12778" max="12778" width="29.28515625" style="330" customWidth="1"/>
    <col min="12779" max="12779" width="32.28515625" style="330" customWidth="1"/>
    <col min="12780" max="12780" width="18.5703125" style="330" customWidth="1"/>
    <col min="12781" max="12781" width="39.7109375" style="330" customWidth="1"/>
    <col min="12782" max="13032" width="11.42578125" style="330"/>
    <col min="13033" max="13033" width="74.42578125" style="330" customWidth="1"/>
    <col min="13034" max="13034" width="29.28515625" style="330" customWidth="1"/>
    <col min="13035" max="13035" width="32.28515625" style="330" customWidth="1"/>
    <col min="13036" max="13036" width="18.5703125" style="330" customWidth="1"/>
    <col min="13037" max="13037" width="39.7109375" style="330" customWidth="1"/>
    <col min="13038" max="13288" width="11.42578125" style="330"/>
    <col min="13289" max="13289" width="74.42578125" style="330" customWidth="1"/>
    <col min="13290" max="13290" width="29.28515625" style="330" customWidth="1"/>
    <col min="13291" max="13291" width="32.28515625" style="330" customWidth="1"/>
    <col min="13292" max="13292" width="18.5703125" style="330" customWidth="1"/>
    <col min="13293" max="13293" width="39.7109375" style="330" customWidth="1"/>
    <col min="13294" max="13544" width="11.42578125" style="330"/>
    <col min="13545" max="13545" width="74.42578125" style="330" customWidth="1"/>
    <col min="13546" max="13546" width="29.28515625" style="330" customWidth="1"/>
    <col min="13547" max="13547" width="32.28515625" style="330" customWidth="1"/>
    <col min="13548" max="13548" width="18.5703125" style="330" customWidth="1"/>
    <col min="13549" max="13549" width="39.7109375" style="330" customWidth="1"/>
    <col min="13550" max="13800" width="11.42578125" style="330"/>
    <col min="13801" max="13801" width="74.42578125" style="330" customWidth="1"/>
    <col min="13802" max="13802" width="29.28515625" style="330" customWidth="1"/>
    <col min="13803" max="13803" width="32.28515625" style="330" customWidth="1"/>
    <col min="13804" max="13804" width="18.5703125" style="330" customWidth="1"/>
    <col min="13805" max="13805" width="39.7109375" style="330" customWidth="1"/>
    <col min="13806" max="14056" width="11.42578125" style="330"/>
    <col min="14057" max="14057" width="74.42578125" style="330" customWidth="1"/>
    <col min="14058" max="14058" width="29.28515625" style="330" customWidth="1"/>
    <col min="14059" max="14059" width="32.28515625" style="330" customWidth="1"/>
    <col min="14060" max="14060" width="18.5703125" style="330" customWidth="1"/>
    <col min="14061" max="14061" width="39.7109375" style="330" customWidth="1"/>
    <col min="14062" max="14312" width="11.42578125" style="330"/>
    <col min="14313" max="14313" width="74.42578125" style="330" customWidth="1"/>
    <col min="14314" max="14314" width="29.28515625" style="330" customWidth="1"/>
    <col min="14315" max="14315" width="32.28515625" style="330" customWidth="1"/>
    <col min="14316" max="14316" width="18.5703125" style="330" customWidth="1"/>
    <col min="14317" max="14317" width="39.7109375" style="330" customWidth="1"/>
    <col min="14318" max="14568" width="11.42578125" style="330"/>
    <col min="14569" max="14569" width="74.42578125" style="330" customWidth="1"/>
    <col min="14570" max="14570" width="29.28515625" style="330" customWidth="1"/>
    <col min="14571" max="14571" width="32.28515625" style="330" customWidth="1"/>
    <col min="14572" max="14572" width="18.5703125" style="330" customWidth="1"/>
    <col min="14573" max="14573" width="39.7109375" style="330" customWidth="1"/>
    <col min="14574" max="14824" width="11.42578125" style="330"/>
    <col min="14825" max="14825" width="74.42578125" style="330" customWidth="1"/>
    <col min="14826" max="14826" width="29.28515625" style="330" customWidth="1"/>
    <col min="14827" max="14827" width="32.28515625" style="330" customWidth="1"/>
    <col min="14828" max="14828" width="18.5703125" style="330" customWidth="1"/>
    <col min="14829" max="14829" width="39.7109375" style="330" customWidth="1"/>
    <col min="14830" max="15080" width="11.42578125" style="330"/>
    <col min="15081" max="15081" width="74.42578125" style="330" customWidth="1"/>
    <col min="15082" max="15082" width="29.28515625" style="330" customWidth="1"/>
    <col min="15083" max="15083" width="32.28515625" style="330" customWidth="1"/>
    <col min="15084" max="15084" width="18.5703125" style="330" customWidth="1"/>
    <col min="15085" max="15085" width="39.7109375" style="330" customWidth="1"/>
    <col min="15086" max="15336" width="11.42578125" style="330"/>
    <col min="15337" max="15337" width="74.42578125" style="330" customWidth="1"/>
    <col min="15338" max="15338" width="29.28515625" style="330" customWidth="1"/>
    <col min="15339" max="15339" width="32.28515625" style="330" customWidth="1"/>
    <col min="15340" max="15340" width="18.5703125" style="330" customWidth="1"/>
    <col min="15341" max="15341" width="39.7109375" style="330" customWidth="1"/>
    <col min="15342" max="15592" width="11.42578125" style="330"/>
    <col min="15593" max="15593" width="74.42578125" style="330" customWidth="1"/>
    <col min="15594" max="15594" width="29.28515625" style="330" customWidth="1"/>
    <col min="15595" max="15595" width="32.28515625" style="330" customWidth="1"/>
    <col min="15596" max="15596" width="18.5703125" style="330" customWidth="1"/>
    <col min="15597" max="15597" width="39.7109375" style="330" customWidth="1"/>
    <col min="15598" max="15848" width="11.42578125" style="330"/>
    <col min="15849" max="15849" width="74.42578125" style="330" customWidth="1"/>
    <col min="15850" max="15850" width="29.28515625" style="330" customWidth="1"/>
    <col min="15851" max="15851" width="32.28515625" style="330" customWidth="1"/>
    <col min="15852" max="15852" width="18.5703125" style="330" customWidth="1"/>
    <col min="15853" max="15853" width="39.7109375" style="330" customWidth="1"/>
    <col min="15854" max="16104" width="11.42578125" style="330"/>
    <col min="16105" max="16105" width="74.42578125" style="330" customWidth="1"/>
    <col min="16106" max="16106" width="29.28515625" style="330" customWidth="1"/>
    <col min="16107" max="16107" width="32.28515625" style="330" customWidth="1"/>
    <col min="16108" max="16108" width="18.5703125" style="330" customWidth="1"/>
    <col min="16109" max="16109" width="39.7109375" style="330" customWidth="1"/>
    <col min="16110" max="16384" width="11.42578125" style="330"/>
  </cols>
  <sheetData>
    <row r="1" spans="1:15" ht="15.75" thickBot="1" x14ac:dyDescent="0.25">
      <c r="A1" s="552" t="s">
        <v>878</v>
      </c>
      <c r="B1" s="553"/>
      <c r="C1" s="553"/>
      <c r="D1" s="553"/>
      <c r="E1" s="553"/>
      <c r="F1" s="554"/>
    </row>
    <row r="2" spans="1:15" ht="15.75" thickBot="1" x14ac:dyDescent="0.3">
      <c r="A2" s="552" t="s">
        <v>1041</v>
      </c>
      <c r="B2" s="553"/>
      <c r="C2" s="553"/>
      <c r="D2" s="553"/>
      <c r="E2" s="553"/>
      <c r="F2" s="554"/>
      <c r="G2"/>
      <c r="H2"/>
      <c r="I2"/>
      <c r="J2"/>
      <c r="K2"/>
      <c r="L2"/>
      <c r="M2"/>
      <c r="N2"/>
      <c r="O2"/>
    </row>
    <row r="3" spans="1:15" ht="30" x14ac:dyDescent="0.25">
      <c r="A3" s="333" t="s">
        <v>1207</v>
      </c>
      <c r="B3" s="334" t="s">
        <v>1038</v>
      </c>
      <c r="C3" s="334" t="s">
        <v>1039</v>
      </c>
      <c r="D3" s="334" t="s">
        <v>1040</v>
      </c>
      <c r="E3" s="335" t="s">
        <v>2</v>
      </c>
      <c r="F3" s="336" t="s">
        <v>1358</v>
      </c>
      <c r="G3"/>
      <c r="H3"/>
      <c r="I3"/>
      <c r="J3"/>
      <c r="K3"/>
      <c r="L3"/>
      <c r="M3"/>
      <c r="N3"/>
      <c r="O3"/>
    </row>
    <row r="4" spans="1:15" s="341" customFormat="1" ht="30" x14ac:dyDescent="0.25">
      <c r="A4" s="337" t="s">
        <v>1042</v>
      </c>
      <c r="B4" s="338" t="s">
        <v>1043</v>
      </c>
      <c r="C4" s="338" t="s">
        <v>1044</v>
      </c>
      <c r="D4" s="337">
        <v>40</v>
      </c>
      <c r="E4" s="339">
        <v>0</v>
      </c>
      <c r="F4" s="340">
        <v>10.8</v>
      </c>
      <c r="G4" s="1"/>
      <c r="H4" s="1"/>
      <c r="I4" s="1"/>
      <c r="J4" s="1"/>
      <c r="K4" s="1"/>
      <c r="L4" s="1"/>
      <c r="M4" s="1"/>
      <c r="N4" s="1"/>
      <c r="O4" s="1"/>
    </row>
    <row r="5" spans="1:15" s="341" customFormat="1" ht="15" x14ac:dyDescent="0.25">
      <c r="A5" s="342" t="s">
        <v>1045</v>
      </c>
      <c r="B5" s="338" t="s">
        <v>1046</v>
      </c>
      <c r="C5" s="338" t="s">
        <v>1046</v>
      </c>
      <c r="D5" s="337">
        <v>30</v>
      </c>
      <c r="E5" s="339">
        <v>0</v>
      </c>
      <c r="F5" s="340">
        <v>8.1</v>
      </c>
      <c r="G5" s="1"/>
      <c r="H5" s="1"/>
      <c r="I5" s="1"/>
      <c r="J5" s="1"/>
      <c r="K5" s="1"/>
      <c r="L5" s="1"/>
      <c r="M5" s="1"/>
      <c r="N5" s="1"/>
      <c r="O5" s="1"/>
    </row>
    <row r="6" spans="1:15" s="341" customFormat="1" ht="15" x14ac:dyDescent="0.25">
      <c r="A6" s="342" t="s">
        <v>1047</v>
      </c>
      <c r="B6" s="338" t="s">
        <v>1048</v>
      </c>
      <c r="C6" s="338" t="s">
        <v>1048</v>
      </c>
      <c r="D6" s="337">
        <v>444</v>
      </c>
      <c r="E6" s="339">
        <v>0</v>
      </c>
      <c r="F6" s="340">
        <v>119.88</v>
      </c>
      <c r="G6" s="1"/>
      <c r="H6" s="1"/>
      <c r="I6" s="1"/>
      <c r="J6" s="1"/>
      <c r="K6" s="1"/>
      <c r="L6" s="1"/>
      <c r="M6" s="1"/>
      <c r="N6" s="1"/>
      <c r="O6" s="1"/>
    </row>
    <row r="7" spans="1:15" s="341" customFormat="1" ht="30" x14ac:dyDescent="0.25">
      <c r="A7" s="342" t="s">
        <v>1049</v>
      </c>
      <c r="B7" s="338" t="s">
        <v>1050</v>
      </c>
      <c r="C7" s="338" t="s">
        <v>1051</v>
      </c>
      <c r="D7" s="337">
        <v>1410</v>
      </c>
      <c r="E7" s="339">
        <v>0</v>
      </c>
      <c r="F7" s="340">
        <v>380.7</v>
      </c>
      <c r="G7" s="1"/>
      <c r="H7" s="1"/>
      <c r="I7" s="1"/>
      <c r="J7" s="1"/>
      <c r="K7" s="1"/>
      <c r="L7" s="1"/>
      <c r="M7" s="1"/>
      <c r="N7" s="1"/>
      <c r="O7" s="1"/>
    </row>
    <row r="8" spans="1:15" s="341" customFormat="1" ht="30" x14ac:dyDescent="0.25">
      <c r="A8" s="337" t="s">
        <v>1052</v>
      </c>
      <c r="B8" s="338" t="s">
        <v>1053</v>
      </c>
      <c r="C8" s="338" t="s">
        <v>1054</v>
      </c>
      <c r="D8" s="337">
        <v>500</v>
      </c>
      <c r="E8" s="339">
        <v>0</v>
      </c>
      <c r="F8" s="340">
        <v>135</v>
      </c>
      <c r="G8" s="1"/>
      <c r="H8" s="1"/>
      <c r="I8" s="1"/>
      <c r="J8" s="1"/>
      <c r="K8" s="1"/>
      <c r="L8" s="1"/>
      <c r="M8" s="1"/>
      <c r="N8" s="1"/>
      <c r="O8" s="1"/>
    </row>
    <row r="9" spans="1:15" s="341" customFormat="1" ht="30" x14ac:dyDescent="0.25">
      <c r="A9" s="337" t="s">
        <v>1055</v>
      </c>
      <c r="B9" s="338" t="s">
        <v>1056</v>
      </c>
      <c r="C9" s="338" t="s">
        <v>1057</v>
      </c>
      <c r="D9" s="337">
        <v>800</v>
      </c>
      <c r="E9" s="339">
        <v>0</v>
      </c>
      <c r="F9" s="340">
        <v>216</v>
      </c>
      <c r="G9" s="1"/>
      <c r="H9" s="1"/>
      <c r="I9" s="1"/>
      <c r="J9" s="1"/>
      <c r="K9" s="1"/>
      <c r="L9" s="1"/>
      <c r="M9" s="1"/>
      <c r="N9" s="1"/>
      <c r="O9" s="1"/>
    </row>
    <row r="10" spans="1:15" s="341" customFormat="1" ht="30" x14ac:dyDescent="0.25">
      <c r="A10" s="337" t="s">
        <v>1058</v>
      </c>
      <c r="B10" s="338" t="s">
        <v>1059</v>
      </c>
      <c r="C10" s="338" t="s">
        <v>1060</v>
      </c>
      <c r="D10" s="337">
        <v>500</v>
      </c>
      <c r="E10" s="339">
        <v>0</v>
      </c>
      <c r="F10" s="340">
        <v>135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341" customFormat="1" ht="30" x14ac:dyDescent="0.25">
      <c r="A11" s="337" t="s">
        <v>1061</v>
      </c>
      <c r="B11" s="338" t="s">
        <v>1062</v>
      </c>
      <c r="C11" s="338" t="s">
        <v>1063</v>
      </c>
      <c r="D11" s="337">
        <v>250</v>
      </c>
      <c r="E11" s="339">
        <v>0</v>
      </c>
      <c r="F11" s="340">
        <v>67.5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341" customFormat="1" ht="30" x14ac:dyDescent="0.25">
      <c r="A12" s="337" t="s">
        <v>1064</v>
      </c>
      <c r="B12" s="338" t="s">
        <v>1065</v>
      </c>
      <c r="C12" s="338" t="s">
        <v>1066</v>
      </c>
      <c r="D12" s="337">
        <v>850</v>
      </c>
      <c r="E12" s="339">
        <v>0</v>
      </c>
      <c r="F12" s="340">
        <v>229.5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s="341" customFormat="1" ht="30" x14ac:dyDescent="0.25">
      <c r="A13" s="337" t="s">
        <v>1067</v>
      </c>
      <c r="B13" s="338" t="s">
        <v>1068</v>
      </c>
      <c r="C13" s="338" t="s">
        <v>1069</v>
      </c>
      <c r="D13" s="337">
        <v>1250</v>
      </c>
      <c r="E13" s="339">
        <v>0</v>
      </c>
      <c r="F13" s="340">
        <v>337.5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s="341" customFormat="1" ht="15" x14ac:dyDescent="0.25">
      <c r="A14" s="337" t="s">
        <v>1070</v>
      </c>
      <c r="B14" s="338" t="s">
        <v>1071</v>
      </c>
      <c r="C14" s="338" t="s">
        <v>1071</v>
      </c>
      <c r="D14" s="337">
        <v>295</v>
      </c>
      <c r="E14" s="339">
        <v>0</v>
      </c>
      <c r="F14" s="340">
        <v>79.650000000000006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s="341" customFormat="1" ht="15" x14ac:dyDescent="0.25">
      <c r="A15" s="337" t="s">
        <v>1072</v>
      </c>
      <c r="B15" s="338" t="s">
        <v>1073</v>
      </c>
      <c r="C15" s="338" t="s">
        <v>1073</v>
      </c>
      <c r="D15" s="337">
        <v>200</v>
      </c>
      <c r="E15" s="339">
        <v>0</v>
      </c>
      <c r="F15" s="340">
        <v>54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s="341" customFormat="1" ht="45" x14ac:dyDescent="0.25">
      <c r="A16" s="342" t="s">
        <v>1074</v>
      </c>
      <c r="B16" s="343" t="s">
        <v>1075</v>
      </c>
      <c r="C16" s="343" t="s">
        <v>1076</v>
      </c>
      <c r="D16" s="337">
        <v>400</v>
      </c>
      <c r="E16" s="339">
        <v>0</v>
      </c>
      <c r="F16" s="340">
        <v>108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341" customFormat="1" ht="45" x14ac:dyDescent="0.25">
      <c r="A17" s="337" t="s">
        <v>1077</v>
      </c>
      <c r="B17" s="343" t="s">
        <v>1078</v>
      </c>
      <c r="C17" s="343" t="s">
        <v>1079</v>
      </c>
      <c r="D17" s="337">
        <v>500</v>
      </c>
      <c r="E17" s="339">
        <v>0</v>
      </c>
      <c r="F17" s="340">
        <v>135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s="341" customFormat="1" ht="15" x14ac:dyDescent="0.25">
      <c r="A18" s="342" t="s">
        <v>1080</v>
      </c>
      <c r="B18" s="343" t="s">
        <v>1081</v>
      </c>
      <c r="C18" s="343" t="s">
        <v>1082</v>
      </c>
      <c r="D18" s="337">
        <v>300</v>
      </c>
      <c r="E18" s="339">
        <v>0</v>
      </c>
      <c r="F18" s="340">
        <v>81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s="341" customFormat="1" ht="15" x14ac:dyDescent="0.25">
      <c r="A19" s="342" t="s">
        <v>1083</v>
      </c>
      <c r="B19" s="343" t="s">
        <v>1084</v>
      </c>
      <c r="C19" s="343" t="s">
        <v>1085</v>
      </c>
      <c r="D19" s="337">
        <v>900</v>
      </c>
      <c r="E19" s="339">
        <v>0</v>
      </c>
      <c r="F19" s="340">
        <v>243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s="341" customFormat="1" ht="30" x14ac:dyDescent="0.25">
      <c r="A20" s="337" t="s">
        <v>1086</v>
      </c>
      <c r="B20" s="343" t="s">
        <v>1087</v>
      </c>
      <c r="C20" s="343" t="s">
        <v>1088</v>
      </c>
      <c r="D20" s="337">
        <v>4074</v>
      </c>
      <c r="E20" s="339">
        <v>0</v>
      </c>
      <c r="F20" s="340">
        <v>1099.98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s="341" customFormat="1" ht="30" x14ac:dyDescent="0.25">
      <c r="A21" s="337" t="s">
        <v>1089</v>
      </c>
      <c r="B21" s="343" t="s">
        <v>1090</v>
      </c>
      <c r="C21" s="343" t="s">
        <v>1091</v>
      </c>
      <c r="D21" s="337">
        <v>150</v>
      </c>
      <c r="E21" s="339">
        <v>0</v>
      </c>
      <c r="F21" s="340">
        <v>40.5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s="341" customFormat="1" ht="45" x14ac:dyDescent="0.25">
      <c r="A22" s="337" t="s">
        <v>1092</v>
      </c>
      <c r="B22" s="343" t="s">
        <v>1093</v>
      </c>
      <c r="C22" s="343" t="s">
        <v>1094</v>
      </c>
      <c r="D22" s="337">
        <v>800</v>
      </c>
      <c r="E22" s="339">
        <v>0</v>
      </c>
      <c r="F22" s="340">
        <v>216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s="341" customFormat="1" ht="45" x14ac:dyDescent="0.25">
      <c r="A23" s="337" t="s">
        <v>1095</v>
      </c>
      <c r="B23" s="343" t="s">
        <v>1096</v>
      </c>
      <c r="C23" s="343" t="s">
        <v>1097</v>
      </c>
      <c r="D23" s="337">
        <v>900</v>
      </c>
      <c r="E23" s="339">
        <v>0</v>
      </c>
      <c r="F23" s="340">
        <v>243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341" customFormat="1" ht="30" x14ac:dyDescent="0.25">
      <c r="A24" s="337" t="s">
        <v>1098</v>
      </c>
      <c r="B24" s="343" t="s">
        <v>1099</v>
      </c>
      <c r="C24" s="343" t="s">
        <v>1100</v>
      </c>
      <c r="D24" s="337">
        <v>1037</v>
      </c>
      <c r="E24" s="339">
        <v>0</v>
      </c>
      <c r="F24" s="340">
        <v>279.99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341" customFormat="1" ht="30" x14ac:dyDescent="0.25">
      <c r="A25" s="337" t="s">
        <v>1101</v>
      </c>
      <c r="B25" s="343" t="s">
        <v>1102</v>
      </c>
      <c r="C25" s="343" t="s">
        <v>1103</v>
      </c>
      <c r="D25" s="337">
        <v>400</v>
      </c>
      <c r="E25" s="339">
        <v>0</v>
      </c>
      <c r="F25" s="340">
        <v>108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s="341" customFormat="1" ht="45" x14ac:dyDescent="0.25">
      <c r="A26" s="337" t="s">
        <v>1104</v>
      </c>
      <c r="B26" s="343" t="s">
        <v>1105</v>
      </c>
      <c r="C26" s="343" t="s">
        <v>1106</v>
      </c>
      <c r="D26" s="337">
        <v>1800</v>
      </c>
      <c r="E26" s="339">
        <v>0</v>
      </c>
      <c r="F26" s="340">
        <v>486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s="341" customFormat="1" ht="45" x14ac:dyDescent="0.25">
      <c r="A27" s="337" t="s">
        <v>1107</v>
      </c>
      <c r="B27" s="343" t="s">
        <v>1108</v>
      </c>
      <c r="C27" s="343" t="s">
        <v>1109</v>
      </c>
      <c r="D27" s="337">
        <v>4074</v>
      </c>
      <c r="E27" s="339">
        <v>0</v>
      </c>
      <c r="F27" s="340">
        <v>1099.98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s="341" customFormat="1" ht="30" x14ac:dyDescent="0.25">
      <c r="A28" s="337" t="s">
        <v>1110</v>
      </c>
      <c r="B28" s="343" t="s">
        <v>1111</v>
      </c>
      <c r="C28" s="343" t="s">
        <v>1112</v>
      </c>
      <c r="D28" s="337">
        <v>2963</v>
      </c>
      <c r="E28" s="339">
        <v>0</v>
      </c>
      <c r="F28" s="340">
        <v>800.01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s="341" customFormat="1" ht="30" x14ac:dyDescent="0.25">
      <c r="A29" s="337" t="s">
        <v>1113</v>
      </c>
      <c r="B29" s="343" t="s">
        <v>1111</v>
      </c>
      <c r="C29" s="343" t="s">
        <v>1114</v>
      </c>
      <c r="D29" s="337">
        <v>2963</v>
      </c>
      <c r="E29" s="339">
        <v>0</v>
      </c>
      <c r="F29" s="340">
        <v>800.01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s="341" customFormat="1" ht="45" x14ac:dyDescent="0.25">
      <c r="A30" s="337" t="s">
        <v>1115</v>
      </c>
      <c r="B30" s="343" t="s">
        <v>1116</v>
      </c>
      <c r="C30" s="343" t="s">
        <v>1117</v>
      </c>
      <c r="D30" s="337">
        <v>2000</v>
      </c>
      <c r="E30" s="339">
        <v>0</v>
      </c>
      <c r="F30" s="340">
        <v>540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s="341" customFormat="1" ht="29.25" customHeight="1" x14ac:dyDescent="0.25">
      <c r="A31" s="337" t="s">
        <v>1118</v>
      </c>
      <c r="B31" s="343" t="s">
        <v>1119</v>
      </c>
      <c r="C31" s="343" t="s">
        <v>1120</v>
      </c>
      <c r="D31" s="337">
        <v>4444</v>
      </c>
      <c r="E31" s="339">
        <v>0</v>
      </c>
      <c r="F31" s="340">
        <v>1199.8800000000001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s="341" customFormat="1" ht="29.25" customHeight="1" x14ac:dyDescent="0.25">
      <c r="A32" s="471" t="s">
        <v>1415</v>
      </c>
      <c r="B32" s="343" t="s">
        <v>1417</v>
      </c>
      <c r="C32" s="343" t="s">
        <v>1417</v>
      </c>
      <c r="D32" s="337">
        <v>200</v>
      </c>
      <c r="E32" s="339">
        <v>0</v>
      </c>
      <c r="F32" s="340">
        <v>54</v>
      </c>
      <c r="G32" s="1"/>
      <c r="H32" s="1"/>
      <c r="I32" s="1"/>
      <c r="J32" s="1"/>
      <c r="K32" s="1"/>
      <c r="L32" s="1"/>
      <c r="M32" s="1"/>
      <c r="N32" s="1"/>
      <c r="O32" s="1"/>
    </row>
    <row r="33" spans="1:1" x14ac:dyDescent="0.2">
      <c r="A33" s="330"/>
    </row>
    <row r="34" spans="1:1" x14ac:dyDescent="0.2">
      <c r="A34" s="330"/>
    </row>
    <row r="35" spans="1:1" x14ac:dyDescent="0.2">
      <c r="A35" s="330"/>
    </row>
    <row r="36" spans="1:1" x14ac:dyDescent="0.2">
      <c r="A36" s="330"/>
    </row>
    <row r="37" spans="1:1" x14ac:dyDescent="0.2">
      <c r="A37" s="330"/>
    </row>
    <row r="38" spans="1:1" x14ac:dyDescent="0.2">
      <c r="A38" s="330"/>
    </row>
    <row r="39" spans="1:1" x14ac:dyDescent="0.2">
      <c r="A39" s="330"/>
    </row>
    <row r="40" spans="1:1" x14ac:dyDescent="0.2">
      <c r="A40" s="330"/>
    </row>
    <row r="41" spans="1:1" x14ac:dyDescent="0.2">
      <c r="A41" s="330"/>
    </row>
    <row r="42" spans="1:1" x14ac:dyDescent="0.2">
      <c r="A42" s="330"/>
    </row>
    <row r="43" spans="1:1" x14ac:dyDescent="0.2">
      <c r="A43" s="330"/>
    </row>
    <row r="44" spans="1:1" x14ac:dyDescent="0.2">
      <c r="A44" s="330"/>
    </row>
    <row r="45" spans="1:1" x14ac:dyDescent="0.2">
      <c r="A45" s="330"/>
    </row>
    <row r="46" spans="1:1" x14ac:dyDescent="0.2">
      <c r="A46" s="330"/>
    </row>
    <row r="47" spans="1:1" x14ac:dyDescent="0.2">
      <c r="A47" s="330"/>
    </row>
    <row r="48" spans="1:1" x14ac:dyDescent="0.2">
      <c r="A48" s="330"/>
    </row>
    <row r="49" spans="1:1" x14ac:dyDescent="0.2">
      <c r="A49" s="330"/>
    </row>
    <row r="50" spans="1:1" x14ac:dyDescent="0.2">
      <c r="A50" s="330"/>
    </row>
    <row r="51" spans="1:1" x14ac:dyDescent="0.2">
      <c r="A51" s="330"/>
    </row>
    <row r="52" spans="1:1" x14ac:dyDescent="0.2">
      <c r="A52" s="330"/>
    </row>
    <row r="53" spans="1:1" x14ac:dyDescent="0.2">
      <c r="A53" s="330"/>
    </row>
    <row r="54" spans="1:1" x14ac:dyDescent="0.2">
      <c r="A54" s="330"/>
    </row>
    <row r="55" spans="1:1" x14ac:dyDescent="0.2">
      <c r="A55" s="330"/>
    </row>
    <row r="56" spans="1:1" x14ac:dyDescent="0.2">
      <c r="A56" s="330"/>
    </row>
    <row r="57" spans="1:1" x14ac:dyDescent="0.2">
      <c r="A57" s="330"/>
    </row>
    <row r="58" spans="1:1" x14ac:dyDescent="0.2">
      <c r="A58" s="330"/>
    </row>
    <row r="59" spans="1:1" x14ac:dyDescent="0.2">
      <c r="A59" s="330"/>
    </row>
    <row r="60" spans="1:1" x14ac:dyDescent="0.2">
      <c r="A60" s="330"/>
    </row>
    <row r="61" spans="1:1" x14ac:dyDescent="0.2">
      <c r="A61" s="330"/>
    </row>
    <row r="62" spans="1:1" x14ac:dyDescent="0.2">
      <c r="A62" s="330"/>
    </row>
    <row r="63" spans="1:1" x14ac:dyDescent="0.2">
      <c r="A63" s="330"/>
    </row>
    <row r="64" spans="1:1" x14ac:dyDescent="0.2">
      <c r="A64" s="330"/>
    </row>
    <row r="65" spans="1:1" x14ac:dyDescent="0.2">
      <c r="A65" s="330"/>
    </row>
    <row r="66" spans="1:1" x14ac:dyDescent="0.2">
      <c r="A66" s="330"/>
    </row>
    <row r="67" spans="1:1" x14ac:dyDescent="0.2">
      <c r="A67" s="330"/>
    </row>
    <row r="68" spans="1:1" x14ac:dyDescent="0.2">
      <c r="A68" s="330"/>
    </row>
    <row r="69" spans="1:1" x14ac:dyDescent="0.2">
      <c r="A69" s="330"/>
    </row>
    <row r="70" spans="1:1" x14ac:dyDescent="0.2">
      <c r="A70" s="330"/>
    </row>
    <row r="71" spans="1:1" x14ac:dyDescent="0.2">
      <c r="A71" s="330"/>
    </row>
    <row r="72" spans="1:1" x14ac:dyDescent="0.2">
      <c r="A72" s="330"/>
    </row>
    <row r="73" spans="1:1" x14ac:dyDescent="0.2">
      <c r="A73" s="330"/>
    </row>
    <row r="74" spans="1:1" x14ac:dyDescent="0.2">
      <c r="A74" s="330"/>
    </row>
    <row r="75" spans="1:1" x14ac:dyDescent="0.2">
      <c r="A75" s="330"/>
    </row>
    <row r="76" spans="1:1" x14ac:dyDescent="0.2">
      <c r="A76" s="330"/>
    </row>
    <row r="77" spans="1:1" x14ac:dyDescent="0.2">
      <c r="A77" s="330"/>
    </row>
    <row r="78" spans="1:1" x14ac:dyDescent="0.2">
      <c r="A78" s="330"/>
    </row>
    <row r="79" spans="1:1" x14ac:dyDescent="0.2">
      <c r="A79" s="330"/>
    </row>
    <row r="80" spans="1:1" x14ac:dyDescent="0.2">
      <c r="A80" s="330"/>
    </row>
    <row r="81" spans="1:1" x14ac:dyDescent="0.2">
      <c r="A81" s="330"/>
    </row>
    <row r="82" spans="1:1" x14ac:dyDescent="0.2">
      <c r="A82" s="330"/>
    </row>
    <row r="83" spans="1:1" x14ac:dyDescent="0.2">
      <c r="A83" s="330"/>
    </row>
    <row r="84" spans="1:1" x14ac:dyDescent="0.2">
      <c r="A84" s="330"/>
    </row>
    <row r="85" spans="1:1" x14ac:dyDescent="0.2">
      <c r="A85" s="330"/>
    </row>
    <row r="86" spans="1:1" x14ac:dyDescent="0.2">
      <c r="A86" s="330"/>
    </row>
    <row r="87" spans="1:1" x14ac:dyDescent="0.2">
      <c r="A87" s="330"/>
    </row>
    <row r="88" spans="1:1" x14ac:dyDescent="0.2">
      <c r="A88" s="330"/>
    </row>
    <row r="89" spans="1:1" x14ac:dyDescent="0.2">
      <c r="A89" s="330"/>
    </row>
    <row r="90" spans="1:1" x14ac:dyDescent="0.2">
      <c r="A90" s="330"/>
    </row>
    <row r="91" spans="1:1" x14ac:dyDescent="0.2">
      <c r="A91" s="330"/>
    </row>
    <row r="92" spans="1:1" x14ac:dyDescent="0.2">
      <c r="A92" s="330"/>
    </row>
    <row r="93" spans="1:1" x14ac:dyDescent="0.2">
      <c r="A93" s="330"/>
    </row>
    <row r="94" spans="1:1" x14ac:dyDescent="0.2">
      <c r="A94" s="330"/>
    </row>
    <row r="95" spans="1:1" x14ac:dyDescent="0.2">
      <c r="A95" s="330"/>
    </row>
    <row r="96" spans="1:1" x14ac:dyDescent="0.2">
      <c r="A96" s="330"/>
    </row>
    <row r="97" spans="1:1" x14ac:dyDescent="0.2">
      <c r="A97" s="330"/>
    </row>
    <row r="98" spans="1:1" x14ac:dyDescent="0.2">
      <c r="A98" s="330"/>
    </row>
    <row r="99" spans="1:1" x14ac:dyDescent="0.2">
      <c r="A99" s="330"/>
    </row>
    <row r="100" spans="1:1" x14ac:dyDescent="0.2">
      <c r="A100" s="330"/>
    </row>
    <row r="101" spans="1:1" x14ac:dyDescent="0.2">
      <c r="A101" s="330"/>
    </row>
    <row r="102" spans="1:1" x14ac:dyDescent="0.2">
      <c r="A102" s="330"/>
    </row>
    <row r="103" spans="1:1" x14ac:dyDescent="0.2">
      <c r="A103" s="330"/>
    </row>
    <row r="104" spans="1:1" x14ac:dyDescent="0.2">
      <c r="A104" s="330"/>
    </row>
    <row r="105" spans="1:1" x14ac:dyDescent="0.2">
      <c r="A105" s="330"/>
    </row>
    <row r="106" spans="1:1" x14ac:dyDescent="0.2">
      <c r="A106" s="330"/>
    </row>
    <row r="107" spans="1:1" x14ac:dyDescent="0.2">
      <c r="A107" s="330"/>
    </row>
    <row r="108" spans="1:1" x14ac:dyDescent="0.2">
      <c r="A108" s="330"/>
    </row>
    <row r="109" spans="1:1" x14ac:dyDescent="0.2">
      <c r="A109" s="330"/>
    </row>
    <row r="110" spans="1:1" x14ac:dyDescent="0.2">
      <c r="A110" s="330"/>
    </row>
    <row r="111" spans="1:1" x14ac:dyDescent="0.2">
      <c r="A111" s="330"/>
    </row>
    <row r="112" spans="1:1" x14ac:dyDescent="0.2">
      <c r="A112" s="330"/>
    </row>
    <row r="113" spans="1:1" x14ac:dyDescent="0.2">
      <c r="A113" s="330"/>
    </row>
    <row r="114" spans="1:1" x14ac:dyDescent="0.2">
      <c r="A114" s="330"/>
    </row>
    <row r="115" spans="1:1" x14ac:dyDescent="0.2">
      <c r="A115" s="330"/>
    </row>
    <row r="116" spans="1:1" x14ac:dyDescent="0.2">
      <c r="A116" s="330"/>
    </row>
    <row r="117" spans="1:1" x14ac:dyDescent="0.2">
      <c r="A117" s="330"/>
    </row>
    <row r="118" spans="1:1" x14ac:dyDescent="0.2">
      <c r="A118" s="330"/>
    </row>
    <row r="119" spans="1:1" x14ac:dyDescent="0.2">
      <c r="A119" s="330"/>
    </row>
    <row r="120" spans="1:1" x14ac:dyDescent="0.2">
      <c r="A120" s="330"/>
    </row>
    <row r="121" spans="1:1" x14ac:dyDescent="0.2">
      <c r="A121" s="330"/>
    </row>
    <row r="122" spans="1:1" x14ac:dyDescent="0.2">
      <c r="A122" s="330"/>
    </row>
    <row r="123" spans="1:1" x14ac:dyDescent="0.2">
      <c r="A123" s="330"/>
    </row>
    <row r="124" spans="1:1" x14ac:dyDescent="0.2">
      <c r="A124" s="330"/>
    </row>
    <row r="125" spans="1:1" x14ac:dyDescent="0.2">
      <c r="A125" s="330"/>
    </row>
    <row r="126" spans="1:1" x14ac:dyDescent="0.2">
      <c r="A126" s="330"/>
    </row>
    <row r="127" spans="1:1" x14ac:dyDescent="0.2">
      <c r="A127" s="330"/>
    </row>
    <row r="128" spans="1:1" x14ac:dyDescent="0.2">
      <c r="A128" s="330"/>
    </row>
    <row r="129" spans="1:1" x14ac:dyDescent="0.2">
      <c r="A129" s="330"/>
    </row>
    <row r="130" spans="1:1" x14ac:dyDescent="0.2">
      <c r="A130" s="330"/>
    </row>
    <row r="131" spans="1:1" x14ac:dyDescent="0.2">
      <c r="A131" s="330"/>
    </row>
    <row r="132" spans="1:1" x14ac:dyDescent="0.2">
      <c r="A132" s="330"/>
    </row>
    <row r="133" spans="1:1" x14ac:dyDescent="0.2">
      <c r="A133" s="330"/>
    </row>
    <row r="134" spans="1:1" x14ac:dyDescent="0.2">
      <c r="A134" s="330"/>
    </row>
    <row r="135" spans="1:1" x14ac:dyDescent="0.2">
      <c r="A135" s="330"/>
    </row>
    <row r="136" spans="1:1" x14ac:dyDescent="0.2">
      <c r="A136" s="330"/>
    </row>
    <row r="137" spans="1:1" x14ac:dyDescent="0.2">
      <c r="A137" s="330"/>
    </row>
    <row r="138" spans="1:1" x14ac:dyDescent="0.2">
      <c r="A138" s="330"/>
    </row>
    <row r="139" spans="1:1" x14ac:dyDescent="0.2">
      <c r="A139" s="330"/>
    </row>
    <row r="140" spans="1:1" x14ac:dyDescent="0.2">
      <c r="A140" s="330"/>
    </row>
    <row r="141" spans="1:1" x14ac:dyDescent="0.2">
      <c r="A141" s="330"/>
    </row>
    <row r="142" spans="1:1" x14ac:dyDescent="0.2">
      <c r="A142" s="330"/>
    </row>
    <row r="143" spans="1:1" x14ac:dyDescent="0.2">
      <c r="A143" s="330"/>
    </row>
    <row r="144" spans="1:1" x14ac:dyDescent="0.2">
      <c r="A144" s="330"/>
    </row>
    <row r="145" spans="1:1" x14ac:dyDescent="0.2">
      <c r="A145" s="330"/>
    </row>
    <row r="146" spans="1:1" x14ac:dyDescent="0.2">
      <c r="A146" s="330"/>
    </row>
    <row r="147" spans="1:1" x14ac:dyDescent="0.2">
      <c r="A147" s="330"/>
    </row>
    <row r="148" spans="1:1" x14ac:dyDescent="0.2">
      <c r="A148" s="330"/>
    </row>
    <row r="149" spans="1:1" x14ac:dyDescent="0.2">
      <c r="A149" s="330"/>
    </row>
  </sheetData>
  <mergeCells count="2">
    <mergeCell ref="A1:F1"/>
    <mergeCell ref="A2:F2"/>
  </mergeCells>
  <conditionalFormatting sqref="C16">
    <cfRule type="containsText" dxfId="3" priority="3" operator="containsText" text="HORS">
      <formula>NOT(ISERROR(SEARCH("HORS",C16)))</formula>
    </cfRule>
    <cfRule type="containsText" dxfId="2" priority="4" operator="containsText" text="trouv">
      <formula>NOT(ISERROR(SEARCH("trouv",C16)))</formula>
    </cfRule>
  </conditionalFormatting>
  <conditionalFormatting sqref="B16">
    <cfRule type="containsText" dxfId="1" priority="1" operator="containsText" text="HORS">
      <formula>NOT(ISERROR(SEARCH("HORS",B16)))</formula>
    </cfRule>
    <cfRule type="containsText" dxfId="0" priority="2" operator="containsText" text="trouv">
      <formula>NOT(ISERROR(SEARCH("trouv",B16)))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7" fitToHeight="0" orientation="portrait" r:id="rId1"/>
  <rowBreaks count="1" manualBreakCount="1">
    <brk id="32" max="5" man="1"/>
  </rowBreaks>
  <colBreaks count="1" manualBreakCount="1">
    <brk id="6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9"/>
  <sheetViews>
    <sheetView zoomScaleNormal="100" workbookViewId="0">
      <selection activeCell="A8" sqref="A8:XFD8"/>
    </sheetView>
  </sheetViews>
  <sheetFormatPr baseColWidth="10" defaultRowHeight="14.25" x14ac:dyDescent="0.2"/>
  <cols>
    <col min="1" max="1" width="42.28515625" style="470" bestFit="1" customWidth="1"/>
    <col min="2" max="2" width="35.140625" style="341" customWidth="1"/>
    <col min="3" max="3" width="15.85546875" style="341" bestFit="1" customWidth="1"/>
    <col min="4" max="4" width="14.85546875" style="341" customWidth="1"/>
    <col min="5" max="5" width="17.42578125" style="465" bestFit="1" customWidth="1"/>
    <col min="6" max="6" width="16.140625" style="341" bestFit="1" customWidth="1"/>
    <col min="7" max="7" width="50.42578125" style="341" bestFit="1" customWidth="1"/>
    <col min="8" max="161" width="11.42578125" style="341"/>
    <col min="162" max="162" width="74.42578125" style="341" customWidth="1"/>
    <col min="163" max="163" width="29.28515625" style="341" customWidth="1"/>
    <col min="164" max="164" width="32.28515625" style="341" customWidth="1"/>
    <col min="165" max="165" width="18.5703125" style="341" customWidth="1"/>
    <col min="166" max="166" width="39.7109375" style="341" customWidth="1"/>
    <col min="167" max="417" width="11.42578125" style="341"/>
    <col min="418" max="418" width="74.42578125" style="341" customWidth="1"/>
    <col min="419" max="419" width="29.28515625" style="341" customWidth="1"/>
    <col min="420" max="420" width="32.28515625" style="341" customWidth="1"/>
    <col min="421" max="421" width="18.5703125" style="341" customWidth="1"/>
    <col min="422" max="422" width="39.7109375" style="341" customWidth="1"/>
    <col min="423" max="673" width="11.42578125" style="341"/>
    <col min="674" max="674" width="74.42578125" style="341" customWidth="1"/>
    <col min="675" max="675" width="29.28515625" style="341" customWidth="1"/>
    <col min="676" max="676" width="32.28515625" style="341" customWidth="1"/>
    <col min="677" max="677" width="18.5703125" style="341" customWidth="1"/>
    <col min="678" max="678" width="39.7109375" style="341" customWidth="1"/>
    <col min="679" max="929" width="11.42578125" style="341"/>
    <col min="930" max="930" width="74.42578125" style="341" customWidth="1"/>
    <col min="931" max="931" width="29.28515625" style="341" customWidth="1"/>
    <col min="932" max="932" width="32.28515625" style="341" customWidth="1"/>
    <col min="933" max="933" width="18.5703125" style="341" customWidth="1"/>
    <col min="934" max="934" width="39.7109375" style="341" customWidth="1"/>
    <col min="935" max="1185" width="11.42578125" style="341"/>
    <col min="1186" max="1186" width="74.42578125" style="341" customWidth="1"/>
    <col min="1187" max="1187" width="29.28515625" style="341" customWidth="1"/>
    <col min="1188" max="1188" width="32.28515625" style="341" customWidth="1"/>
    <col min="1189" max="1189" width="18.5703125" style="341" customWidth="1"/>
    <col min="1190" max="1190" width="39.7109375" style="341" customWidth="1"/>
    <col min="1191" max="1441" width="11.42578125" style="341"/>
    <col min="1442" max="1442" width="74.42578125" style="341" customWidth="1"/>
    <col min="1443" max="1443" width="29.28515625" style="341" customWidth="1"/>
    <col min="1444" max="1444" width="32.28515625" style="341" customWidth="1"/>
    <col min="1445" max="1445" width="18.5703125" style="341" customWidth="1"/>
    <col min="1446" max="1446" width="39.7109375" style="341" customWidth="1"/>
    <col min="1447" max="1697" width="11.42578125" style="341"/>
    <col min="1698" max="1698" width="74.42578125" style="341" customWidth="1"/>
    <col min="1699" max="1699" width="29.28515625" style="341" customWidth="1"/>
    <col min="1700" max="1700" width="32.28515625" style="341" customWidth="1"/>
    <col min="1701" max="1701" width="18.5703125" style="341" customWidth="1"/>
    <col min="1702" max="1702" width="39.7109375" style="341" customWidth="1"/>
    <col min="1703" max="1953" width="11.42578125" style="341"/>
    <col min="1954" max="1954" width="74.42578125" style="341" customWidth="1"/>
    <col min="1955" max="1955" width="29.28515625" style="341" customWidth="1"/>
    <col min="1956" max="1956" width="32.28515625" style="341" customWidth="1"/>
    <col min="1957" max="1957" width="18.5703125" style="341" customWidth="1"/>
    <col min="1958" max="1958" width="39.7109375" style="341" customWidth="1"/>
    <col min="1959" max="2209" width="11.42578125" style="341"/>
    <col min="2210" max="2210" width="74.42578125" style="341" customWidth="1"/>
    <col min="2211" max="2211" width="29.28515625" style="341" customWidth="1"/>
    <col min="2212" max="2212" width="32.28515625" style="341" customWidth="1"/>
    <col min="2213" max="2213" width="18.5703125" style="341" customWidth="1"/>
    <col min="2214" max="2214" width="39.7109375" style="341" customWidth="1"/>
    <col min="2215" max="2465" width="11.42578125" style="341"/>
    <col min="2466" max="2466" width="74.42578125" style="341" customWidth="1"/>
    <col min="2467" max="2467" width="29.28515625" style="341" customWidth="1"/>
    <col min="2468" max="2468" width="32.28515625" style="341" customWidth="1"/>
    <col min="2469" max="2469" width="18.5703125" style="341" customWidth="1"/>
    <col min="2470" max="2470" width="39.7109375" style="341" customWidth="1"/>
    <col min="2471" max="2721" width="11.42578125" style="341"/>
    <col min="2722" max="2722" width="74.42578125" style="341" customWidth="1"/>
    <col min="2723" max="2723" width="29.28515625" style="341" customWidth="1"/>
    <col min="2724" max="2724" width="32.28515625" style="341" customWidth="1"/>
    <col min="2725" max="2725" width="18.5703125" style="341" customWidth="1"/>
    <col min="2726" max="2726" width="39.7109375" style="341" customWidth="1"/>
    <col min="2727" max="2977" width="11.42578125" style="341"/>
    <col min="2978" max="2978" width="74.42578125" style="341" customWidth="1"/>
    <col min="2979" max="2979" width="29.28515625" style="341" customWidth="1"/>
    <col min="2980" max="2980" width="32.28515625" style="341" customWidth="1"/>
    <col min="2981" max="2981" width="18.5703125" style="341" customWidth="1"/>
    <col min="2982" max="2982" width="39.7109375" style="341" customWidth="1"/>
    <col min="2983" max="3233" width="11.42578125" style="341"/>
    <col min="3234" max="3234" width="74.42578125" style="341" customWidth="1"/>
    <col min="3235" max="3235" width="29.28515625" style="341" customWidth="1"/>
    <col min="3236" max="3236" width="32.28515625" style="341" customWidth="1"/>
    <col min="3237" max="3237" width="18.5703125" style="341" customWidth="1"/>
    <col min="3238" max="3238" width="39.7109375" style="341" customWidth="1"/>
    <col min="3239" max="3489" width="11.42578125" style="341"/>
    <col min="3490" max="3490" width="74.42578125" style="341" customWidth="1"/>
    <col min="3491" max="3491" width="29.28515625" style="341" customWidth="1"/>
    <col min="3492" max="3492" width="32.28515625" style="341" customWidth="1"/>
    <col min="3493" max="3493" width="18.5703125" style="341" customWidth="1"/>
    <col min="3494" max="3494" width="39.7109375" style="341" customWidth="1"/>
    <col min="3495" max="3745" width="11.42578125" style="341"/>
    <col min="3746" max="3746" width="74.42578125" style="341" customWidth="1"/>
    <col min="3747" max="3747" width="29.28515625" style="341" customWidth="1"/>
    <col min="3748" max="3748" width="32.28515625" style="341" customWidth="1"/>
    <col min="3749" max="3749" width="18.5703125" style="341" customWidth="1"/>
    <col min="3750" max="3750" width="39.7109375" style="341" customWidth="1"/>
    <col min="3751" max="4001" width="11.42578125" style="341"/>
    <col min="4002" max="4002" width="74.42578125" style="341" customWidth="1"/>
    <col min="4003" max="4003" width="29.28515625" style="341" customWidth="1"/>
    <col min="4004" max="4004" width="32.28515625" style="341" customWidth="1"/>
    <col min="4005" max="4005" width="18.5703125" style="341" customWidth="1"/>
    <col min="4006" max="4006" width="39.7109375" style="341" customWidth="1"/>
    <col min="4007" max="4257" width="11.42578125" style="341"/>
    <col min="4258" max="4258" width="74.42578125" style="341" customWidth="1"/>
    <col min="4259" max="4259" width="29.28515625" style="341" customWidth="1"/>
    <col min="4260" max="4260" width="32.28515625" style="341" customWidth="1"/>
    <col min="4261" max="4261" width="18.5703125" style="341" customWidth="1"/>
    <col min="4262" max="4262" width="39.7109375" style="341" customWidth="1"/>
    <col min="4263" max="4513" width="11.42578125" style="341"/>
    <col min="4514" max="4514" width="74.42578125" style="341" customWidth="1"/>
    <col min="4515" max="4515" width="29.28515625" style="341" customWidth="1"/>
    <col min="4516" max="4516" width="32.28515625" style="341" customWidth="1"/>
    <col min="4517" max="4517" width="18.5703125" style="341" customWidth="1"/>
    <col min="4518" max="4518" width="39.7109375" style="341" customWidth="1"/>
    <col min="4519" max="4769" width="11.42578125" style="341"/>
    <col min="4770" max="4770" width="74.42578125" style="341" customWidth="1"/>
    <col min="4771" max="4771" width="29.28515625" style="341" customWidth="1"/>
    <col min="4772" max="4772" width="32.28515625" style="341" customWidth="1"/>
    <col min="4773" max="4773" width="18.5703125" style="341" customWidth="1"/>
    <col min="4774" max="4774" width="39.7109375" style="341" customWidth="1"/>
    <col min="4775" max="5025" width="11.42578125" style="341"/>
    <col min="5026" max="5026" width="74.42578125" style="341" customWidth="1"/>
    <col min="5027" max="5027" width="29.28515625" style="341" customWidth="1"/>
    <col min="5028" max="5028" width="32.28515625" style="341" customWidth="1"/>
    <col min="5029" max="5029" width="18.5703125" style="341" customWidth="1"/>
    <col min="5030" max="5030" width="39.7109375" style="341" customWidth="1"/>
    <col min="5031" max="5281" width="11.42578125" style="341"/>
    <col min="5282" max="5282" width="74.42578125" style="341" customWidth="1"/>
    <col min="5283" max="5283" width="29.28515625" style="341" customWidth="1"/>
    <col min="5284" max="5284" width="32.28515625" style="341" customWidth="1"/>
    <col min="5285" max="5285" width="18.5703125" style="341" customWidth="1"/>
    <col min="5286" max="5286" width="39.7109375" style="341" customWidth="1"/>
    <col min="5287" max="5537" width="11.42578125" style="341"/>
    <col min="5538" max="5538" width="74.42578125" style="341" customWidth="1"/>
    <col min="5539" max="5539" width="29.28515625" style="341" customWidth="1"/>
    <col min="5540" max="5540" width="32.28515625" style="341" customWidth="1"/>
    <col min="5541" max="5541" width="18.5703125" style="341" customWidth="1"/>
    <col min="5542" max="5542" width="39.7109375" style="341" customWidth="1"/>
    <col min="5543" max="5793" width="11.42578125" style="341"/>
    <col min="5794" max="5794" width="74.42578125" style="341" customWidth="1"/>
    <col min="5795" max="5795" width="29.28515625" style="341" customWidth="1"/>
    <col min="5796" max="5796" width="32.28515625" style="341" customWidth="1"/>
    <col min="5797" max="5797" width="18.5703125" style="341" customWidth="1"/>
    <col min="5798" max="5798" width="39.7109375" style="341" customWidth="1"/>
    <col min="5799" max="6049" width="11.42578125" style="341"/>
    <col min="6050" max="6050" width="74.42578125" style="341" customWidth="1"/>
    <col min="6051" max="6051" width="29.28515625" style="341" customWidth="1"/>
    <col min="6052" max="6052" width="32.28515625" style="341" customWidth="1"/>
    <col min="6053" max="6053" width="18.5703125" style="341" customWidth="1"/>
    <col min="6054" max="6054" width="39.7109375" style="341" customWidth="1"/>
    <col min="6055" max="6305" width="11.42578125" style="341"/>
    <col min="6306" max="6306" width="74.42578125" style="341" customWidth="1"/>
    <col min="6307" max="6307" width="29.28515625" style="341" customWidth="1"/>
    <col min="6308" max="6308" width="32.28515625" style="341" customWidth="1"/>
    <col min="6309" max="6309" width="18.5703125" style="341" customWidth="1"/>
    <col min="6310" max="6310" width="39.7109375" style="341" customWidth="1"/>
    <col min="6311" max="6561" width="11.42578125" style="341"/>
    <col min="6562" max="6562" width="74.42578125" style="341" customWidth="1"/>
    <col min="6563" max="6563" width="29.28515625" style="341" customWidth="1"/>
    <col min="6564" max="6564" width="32.28515625" style="341" customWidth="1"/>
    <col min="6565" max="6565" width="18.5703125" style="341" customWidth="1"/>
    <col min="6566" max="6566" width="39.7109375" style="341" customWidth="1"/>
    <col min="6567" max="6817" width="11.42578125" style="341"/>
    <col min="6818" max="6818" width="74.42578125" style="341" customWidth="1"/>
    <col min="6819" max="6819" width="29.28515625" style="341" customWidth="1"/>
    <col min="6820" max="6820" width="32.28515625" style="341" customWidth="1"/>
    <col min="6821" max="6821" width="18.5703125" style="341" customWidth="1"/>
    <col min="6822" max="6822" width="39.7109375" style="341" customWidth="1"/>
    <col min="6823" max="7073" width="11.42578125" style="341"/>
    <col min="7074" max="7074" width="74.42578125" style="341" customWidth="1"/>
    <col min="7075" max="7075" width="29.28515625" style="341" customWidth="1"/>
    <col min="7076" max="7076" width="32.28515625" style="341" customWidth="1"/>
    <col min="7077" max="7077" width="18.5703125" style="341" customWidth="1"/>
    <col min="7078" max="7078" width="39.7109375" style="341" customWidth="1"/>
    <col min="7079" max="7329" width="11.42578125" style="341"/>
    <col min="7330" max="7330" width="74.42578125" style="341" customWidth="1"/>
    <col min="7331" max="7331" width="29.28515625" style="341" customWidth="1"/>
    <col min="7332" max="7332" width="32.28515625" style="341" customWidth="1"/>
    <col min="7333" max="7333" width="18.5703125" style="341" customWidth="1"/>
    <col min="7334" max="7334" width="39.7109375" style="341" customWidth="1"/>
    <col min="7335" max="7585" width="11.42578125" style="341"/>
    <col min="7586" max="7586" width="74.42578125" style="341" customWidth="1"/>
    <col min="7587" max="7587" width="29.28515625" style="341" customWidth="1"/>
    <col min="7588" max="7588" width="32.28515625" style="341" customWidth="1"/>
    <col min="7589" max="7589" width="18.5703125" style="341" customWidth="1"/>
    <col min="7590" max="7590" width="39.7109375" style="341" customWidth="1"/>
    <col min="7591" max="7841" width="11.42578125" style="341"/>
    <col min="7842" max="7842" width="74.42578125" style="341" customWidth="1"/>
    <col min="7843" max="7843" width="29.28515625" style="341" customWidth="1"/>
    <col min="7844" max="7844" width="32.28515625" style="341" customWidth="1"/>
    <col min="7845" max="7845" width="18.5703125" style="341" customWidth="1"/>
    <col min="7846" max="7846" width="39.7109375" style="341" customWidth="1"/>
    <col min="7847" max="8097" width="11.42578125" style="341"/>
    <col min="8098" max="8098" width="74.42578125" style="341" customWidth="1"/>
    <col min="8099" max="8099" width="29.28515625" style="341" customWidth="1"/>
    <col min="8100" max="8100" width="32.28515625" style="341" customWidth="1"/>
    <col min="8101" max="8101" width="18.5703125" style="341" customWidth="1"/>
    <col min="8102" max="8102" width="39.7109375" style="341" customWidth="1"/>
    <col min="8103" max="8353" width="11.42578125" style="341"/>
    <col min="8354" max="8354" width="74.42578125" style="341" customWidth="1"/>
    <col min="8355" max="8355" width="29.28515625" style="341" customWidth="1"/>
    <col min="8356" max="8356" width="32.28515625" style="341" customWidth="1"/>
    <col min="8357" max="8357" width="18.5703125" style="341" customWidth="1"/>
    <col min="8358" max="8358" width="39.7109375" style="341" customWidth="1"/>
    <col min="8359" max="8609" width="11.42578125" style="341"/>
    <col min="8610" max="8610" width="74.42578125" style="341" customWidth="1"/>
    <col min="8611" max="8611" width="29.28515625" style="341" customWidth="1"/>
    <col min="8612" max="8612" width="32.28515625" style="341" customWidth="1"/>
    <col min="8613" max="8613" width="18.5703125" style="341" customWidth="1"/>
    <col min="8614" max="8614" width="39.7109375" style="341" customWidth="1"/>
    <col min="8615" max="8865" width="11.42578125" style="341"/>
    <col min="8866" max="8866" width="74.42578125" style="341" customWidth="1"/>
    <col min="8867" max="8867" width="29.28515625" style="341" customWidth="1"/>
    <col min="8868" max="8868" width="32.28515625" style="341" customWidth="1"/>
    <col min="8869" max="8869" width="18.5703125" style="341" customWidth="1"/>
    <col min="8870" max="8870" width="39.7109375" style="341" customWidth="1"/>
    <col min="8871" max="9121" width="11.42578125" style="341"/>
    <col min="9122" max="9122" width="74.42578125" style="341" customWidth="1"/>
    <col min="9123" max="9123" width="29.28515625" style="341" customWidth="1"/>
    <col min="9124" max="9124" width="32.28515625" style="341" customWidth="1"/>
    <col min="9125" max="9125" width="18.5703125" style="341" customWidth="1"/>
    <col min="9126" max="9126" width="39.7109375" style="341" customWidth="1"/>
    <col min="9127" max="9377" width="11.42578125" style="341"/>
    <col min="9378" max="9378" width="74.42578125" style="341" customWidth="1"/>
    <col min="9379" max="9379" width="29.28515625" style="341" customWidth="1"/>
    <col min="9380" max="9380" width="32.28515625" style="341" customWidth="1"/>
    <col min="9381" max="9381" width="18.5703125" style="341" customWidth="1"/>
    <col min="9382" max="9382" width="39.7109375" style="341" customWidth="1"/>
    <col min="9383" max="9633" width="11.42578125" style="341"/>
    <col min="9634" max="9634" width="74.42578125" style="341" customWidth="1"/>
    <col min="9635" max="9635" width="29.28515625" style="341" customWidth="1"/>
    <col min="9636" max="9636" width="32.28515625" style="341" customWidth="1"/>
    <col min="9637" max="9637" width="18.5703125" style="341" customWidth="1"/>
    <col min="9638" max="9638" width="39.7109375" style="341" customWidth="1"/>
    <col min="9639" max="9889" width="11.42578125" style="341"/>
    <col min="9890" max="9890" width="74.42578125" style="341" customWidth="1"/>
    <col min="9891" max="9891" width="29.28515625" style="341" customWidth="1"/>
    <col min="9892" max="9892" width="32.28515625" style="341" customWidth="1"/>
    <col min="9893" max="9893" width="18.5703125" style="341" customWidth="1"/>
    <col min="9894" max="9894" width="39.7109375" style="341" customWidth="1"/>
    <col min="9895" max="10145" width="11.42578125" style="341"/>
    <col min="10146" max="10146" width="74.42578125" style="341" customWidth="1"/>
    <col min="10147" max="10147" width="29.28515625" style="341" customWidth="1"/>
    <col min="10148" max="10148" width="32.28515625" style="341" customWidth="1"/>
    <col min="10149" max="10149" width="18.5703125" style="341" customWidth="1"/>
    <col min="10150" max="10150" width="39.7109375" style="341" customWidth="1"/>
    <col min="10151" max="10401" width="11.42578125" style="341"/>
    <col min="10402" max="10402" width="74.42578125" style="341" customWidth="1"/>
    <col min="10403" max="10403" width="29.28515625" style="341" customWidth="1"/>
    <col min="10404" max="10404" width="32.28515625" style="341" customWidth="1"/>
    <col min="10405" max="10405" width="18.5703125" style="341" customWidth="1"/>
    <col min="10406" max="10406" width="39.7109375" style="341" customWidth="1"/>
    <col min="10407" max="10657" width="11.42578125" style="341"/>
    <col min="10658" max="10658" width="74.42578125" style="341" customWidth="1"/>
    <col min="10659" max="10659" width="29.28515625" style="341" customWidth="1"/>
    <col min="10660" max="10660" width="32.28515625" style="341" customWidth="1"/>
    <col min="10661" max="10661" width="18.5703125" style="341" customWidth="1"/>
    <col min="10662" max="10662" width="39.7109375" style="341" customWidth="1"/>
    <col min="10663" max="10913" width="11.42578125" style="341"/>
    <col min="10914" max="10914" width="74.42578125" style="341" customWidth="1"/>
    <col min="10915" max="10915" width="29.28515625" style="341" customWidth="1"/>
    <col min="10916" max="10916" width="32.28515625" style="341" customWidth="1"/>
    <col min="10917" max="10917" width="18.5703125" style="341" customWidth="1"/>
    <col min="10918" max="10918" width="39.7109375" style="341" customWidth="1"/>
    <col min="10919" max="11169" width="11.42578125" style="341"/>
    <col min="11170" max="11170" width="74.42578125" style="341" customWidth="1"/>
    <col min="11171" max="11171" width="29.28515625" style="341" customWidth="1"/>
    <col min="11172" max="11172" width="32.28515625" style="341" customWidth="1"/>
    <col min="11173" max="11173" width="18.5703125" style="341" customWidth="1"/>
    <col min="11174" max="11174" width="39.7109375" style="341" customWidth="1"/>
    <col min="11175" max="11425" width="11.42578125" style="341"/>
    <col min="11426" max="11426" width="74.42578125" style="341" customWidth="1"/>
    <col min="11427" max="11427" width="29.28515625" style="341" customWidth="1"/>
    <col min="11428" max="11428" width="32.28515625" style="341" customWidth="1"/>
    <col min="11429" max="11429" width="18.5703125" style="341" customWidth="1"/>
    <col min="11430" max="11430" width="39.7109375" style="341" customWidth="1"/>
    <col min="11431" max="11681" width="11.42578125" style="341"/>
    <col min="11682" max="11682" width="74.42578125" style="341" customWidth="1"/>
    <col min="11683" max="11683" width="29.28515625" style="341" customWidth="1"/>
    <col min="11684" max="11684" width="32.28515625" style="341" customWidth="1"/>
    <col min="11685" max="11685" width="18.5703125" style="341" customWidth="1"/>
    <col min="11686" max="11686" width="39.7109375" style="341" customWidth="1"/>
    <col min="11687" max="11937" width="11.42578125" style="341"/>
    <col min="11938" max="11938" width="74.42578125" style="341" customWidth="1"/>
    <col min="11939" max="11939" width="29.28515625" style="341" customWidth="1"/>
    <col min="11940" max="11940" width="32.28515625" style="341" customWidth="1"/>
    <col min="11941" max="11941" width="18.5703125" style="341" customWidth="1"/>
    <col min="11942" max="11942" width="39.7109375" style="341" customWidth="1"/>
    <col min="11943" max="12193" width="11.42578125" style="341"/>
    <col min="12194" max="12194" width="74.42578125" style="341" customWidth="1"/>
    <col min="12195" max="12195" width="29.28515625" style="341" customWidth="1"/>
    <col min="12196" max="12196" width="32.28515625" style="341" customWidth="1"/>
    <col min="12197" max="12197" width="18.5703125" style="341" customWidth="1"/>
    <col min="12198" max="12198" width="39.7109375" style="341" customWidth="1"/>
    <col min="12199" max="12449" width="11.42578125" style="341"/>
    <col min="12450" max="12450" width="74.42578125" style="341" customWidth="1"/>
    <col min="12451" max="12451" width="29.28515625" style="341" customWidth="1"/>
    <col min="12452" max="12452" width="32.28515625" style="341" customWidth="1"/>
    <col min="12453" max="12453" width="18.5703125" style="341" customWidth="1"/>
    <col min="12454" max="12454" width="39.7109375" style="341" customWidth="1"/>
    <col min="12455" max="12705" width="11.42578125" style="341"/>
    <col min="12706" max="12706" width="74.42578125" style="341" customWidth="1"/>
    <col min="12707" max="12707" width="29.28515625" style="341" customWidth="1"/>
    <col min="12708" max="12708" width="32.28515625" style="341" customWidth="1"/>
    <col min="12709" max="12709" width="18.5703125" style="341" customWidth="1"/>
    <col min="12710" max="12710" width="39.7109375" style="341" customWidth="1"/>
    <col min="12711" max="12961" width="11.42578125" style="341"/>
    <col min="12962" max="12962" width="74.42578125" style="341" customWidth="1"/>
    <col min="12963" max="12963" width="29.28515625" style="341" customWidth="1"/>
    <col min="12964" max="12964" width="32.28515625" style="341" customWidth="1"/>
    <col min="12965" max="12965" width="18.5703125" style="341" customWidth="1"/>
    <col min="12966" max="12966" width="39.7109375" style="341" customWidth="1"/>
    <col min="12967" max="13217" width="11.42578125" style="341"/>
    <col min="13218" max="13218" width="74.42578125" style="341" customWidth="1"/>
    <col min="13219" max="13219" width="29.28515625" style="341" customWidth="1"/>
    <col min="13220" max="13220" width="32.28515625" style="341" customWidth="1"/>
    <col min="13221" max="13221" width="18.5703125" style="341" customWidth="1"/>
    <col min="13222" max="13222" width="39.7109375" style="341" customWidth="1"/>
    <col min="13223" max="13473" width="11.42578125" style="341"/>
    <col min="13474" max="13474" width="74.42578125" style="341" customWidth="1"/>
    <col min="13475" max="13475" width="29.28515625" style="341" customWidth="1"/>
    <col min="13476" max="13476" width="32.28515625" style="341" customWidth="1"/>
    <col min="13477" max="13477" width="18.5703125" style="341" customWidth="1"/>
    <col min="13478" max="13478" width="39.7109375" style="341" customWidth="1"/>
    <col min="13479" max="13729" width="11.42578125" style="341"/>
    <col min="13730" max="13730" width="74.42578125" style="341" customWidth="1"/>
    <col min="13731" max="13731" width="29.28515625" style="341" customWidth="1"/>
    <col min="13732" max="13732" width="32.28515625" style="341" customWidth="1"/>
    <col min="13733" max="13733" width="18.5703125" style="341" customWidth="1"/>
    <col min="13734" max="13734" width="39.7109375" style="341" customWidth="1"/>
    <col min="13735" max="13985" width="11.42578125" style="341"/>
    <col min="13986" max="13986" width="74.42578125" style="341" customWidth="1"/>
    <col min="13987" max="13987" width="29.28515625" style="341" customWidth="1"/>
    <col min="13988" max="13988" width="32.28515625" style="341" customWidth="1"/>
    <col min="13989" max="13989" width="18.5703125" style="341" customWidth="1"/>
    <col min="13990" max="13990" width="39.7109375" style="341" customWidth="1"/>
    <col min="13991" max="14241" width="11.42578125" style="341"/>
    <col min="14242" max="14242" width="74.42578125" style="341" customWidth="1"/>
    <col min="14243" max="14243" width="29.28515625" style="341" customWidth="1"/>
    <col min="14244" max="14244" width="32.28515625" style="341" customWidth="1"/>
    <col min="14245" max="14245" width="18.5703125" style="341" customWidth="1"/>
    <col min="14246" max="14246" width="39.7109375" style="341" customWidth="1"/>
    <col min="14247" max="14497" width="11.42578125" style="341"/>
    <col min="14498" max="14498" width="74.42578125" style="341" customWidth="1"/>
    <col min="14499" max="14499" width="29.28515625" style="341" customWidth="1"/>
    <col min="14500" max="14500" width="32.28515625" style="341" customWidth="1"/>
    <col min="14501" max="14501" width="18.5703125" style="341" customWidth="1"/>
    <col min="14502" max="14502" width="39.7109375" style="341" customWidth="1"/>
    <col min="14503" max="14753" width="11.42578125" style="341"/>
    <col min="14754" max="14754" width="74.42578125" style="341" customWidth="1"/>
    <col min="14755" max="14755" width="29.28515625" style="341" customWidth="1"/>
    <col min="14756" max="14756" width="32.28515625" style="341" customWidth="1"/>
    <col min="14757" max="14757" width="18.5703125" style="341" customWidth="1"/>
    <col min="14758" max="14758" width="39.7109375" style="341" customWidth="1"/>
    <col min="14759" max="15009" width="11.42578125" style="341"/>
    <col min="15010" max="15010" width="74.42578125" style="341" customWidth="1"/>
    <col min="15011" max="15011" width="29.28515625" style="341" customWidth="1"/>
    <col min="15012" max="15012" width="32.28515625" style="341" customWidth="1"/>
    <col min="15013" max="15013" width="18.5703125" style="341" customWidth="1"/>
    <col min="15014" max="15014" width="39.7109375" style="341" customWidth="1"/>
    <col min="15015" max="15265" width="11.42578125" style="341"/>
    <col min="15266" max="15266" width="74.42578125" style="341" customWidth="1"/>
    <col min="15267" max="15267" width="29.28515625" style="341" customWidth="1"/>
    <col min="15268" max="15268" width="32.28515625" style="341" customWidth="1"/>
    <col min="15269" max="15269" width="18.5703125" style="341" customWidth="1"/>
    <col min="15270" max="15270" width="39.7109375" style="341" customWidth="1"/>
    <col min="15271" max="15521" width="11.42578125" style="341"/>
    <col min="15522" max="15522" width="74.42578125" style="341" customWidth="1"/>
    <col min="15523" max="15523" width="29.28515625" style="341" customWidth="1"/>
    <col min="15524" max="15524" width="32.28515625" style="341" customWidth="1"/>
    <col min="15525" max="15525" width="18.5703125" style="341" customWidth="1"/>
    <col min="15526" max="15526" width="39.7109375" style="341" customWidth="1"/>
    <col min="15527" max="15777" width="11.42578125" style="341"/>
    <col min="15778" max="15778" width="74.42578125" style="341" customWidth="1"/>
    <col min="15779" max="15779" width="29.28515625" style="341" customWidth="1"/>
    <col min="15780" max="15780" width="32.28515625" style="341" customWidth="1"/>
    <col min="15781" max="15781" width="18.5703125" style="341" customWidth="1"/>
    <col min="15782" max="15782" width="39.7109375" style="341" customWidth="1"/>
    <col min="15783" max="16033" width="11.42578125" style="341"/>
    <col min="16034" max="16034" width="74.42578125" style="341" customWidth="1"/>
    <col min="16035" max="16035" width="29.28515625" style="341" customWidth="1"/>
    <col min="16036" max="16036" width="32.28515625" style="341" customWidth="1"/>
    <col min="16037" max="16037" width="18.5703125" style="341" customWidth="1"/>
    <col min="16038" max="16038" width="39.7109375" style="341" customWidth="1"/>
    <col min="16039" max="16384" width="11.42578125" style="341"/>
  </cols>
  <sheetData>
    <row r="1" spans="1:7" s="466" customFormat="1" x14ac:dyDescent="0.2">
      <c r="A1" s="341"/>
      <c r="B1" s="341"/>
      <c r="C1" s="341"/>
      <c r="D1" s="341"/>
      <c r="E1" s="465"/>
      <c r="F1" s="341"/>
      <c r="G1" s="341"/>
    </row>
    <row r="2" spans="1:7" x14ac:dyDescent="0.2">
      <c r="A2" s="341"/>
    </row>
    <row r="3" spans="1:7" x14ac:dyDescent="0.2">
      <c r="A3" s="341"/>
    </row>
    <row r="4" spans="1:7" x14ac:dyDescent="0.2">
      <c r="A4" s="341"/>
    </row>
    <row r="5" spans="1:7" x14ac:dyDescent="0.2">
      <c r="A5" s="341"/>
    </row>
    <row r="6" spans="1:7" x14ac:dyDescent="0.2">
      <c r="A6" s="467"/>
    </row>
    <row r="7" spans="1:7" x14ac:dyDescent="0.2">
      <c r="A7" s="341"/>
    </row>
    <row r="8" spans="1:7" x14ac:dyDescent="0.2">
      <c r="A8" s="341"/>
    </row>
    <row r="9" spans="1:7" x14ac:dyDescent="0.2">
      <c r="A9" s="341"/>
    </row>
    <row r="10" spans="1:7" x14ac:dyDescent="0.2">
      <c r="A10" s="341"/>
    </row>
    <row r="11" spans="1:7" x14ac:dyDescent="0.2">
      <c r="A11" s="341"/>
    </row>
    <row r="12" spans="1:7" x14ac:dyDescent="0.2">
      <c r="A12" s="341"/>
    </row>
    <row r="13" spans="1:7" x14ac:dyDescent="0.2">
      <c r="A13" s="341"/>
    </row>
    <row r="14" spans="1:7" x14ac:dyDescent="0.2">
      <c r="A14" s="341"/>
    </row>
    <row r="15" spans="1:7" x14ac:dyDescent="0.2">
      <c r="A15" s="341"/>
    </row>
    <row r="16" spans="1:7" x14ac:dyDescent="0.2">
      <c r="A16" s="341"/>
    </row>
    <row r="17" spans="1:7" x14ac:dyDescent="0.2">
      <c r="A17" s="341"/>
    </row>
    <row r="18" spans="1:7" x14ac:dyDescent="0.2">
      <c r="A18" s="341"/>
    </row>
    <row r="19" spans="1:7" ht="15" thickBot="1" x14ac:dyDescent="0.25">
      <c r="A19" s="341"/>
    </row>
    <row r="20" spans="1:7" ht="15" thickBot="1" x14ac:dyDescent="0.25">
      <c r="A20" s="643" t="s">
        <v>1178</v>
      </c>
      <c r="B20" s="644"/>
      <c r="C20" s="644"/>
      <c r="D20" s="644"/>
      <c r="E20" s="644"/>
      <c r="F20" s="644"/>
      <c r="G20" s="645"/>
    </row>
    <row r="21" spans="1:7" ht="30" x14ac:dyDescent="0.2">
      <c r="A21" s="472" t="s">
        <v>0</v>
      </c>
      <c r="B21" s="334" t="s">
        <v>1</v>
      </c>
      <c r="C21" s="477" t="s">
        <v>1409</v>
      </c>
      <c r="D21" s="477" t="s">
        <v>2</v>
      </c>
      <c r="E21" s="478" t="s">
        <v>1410</v>
      </c>
      <c r="F21" s="469" t="s">
        <v>3</v>
      </c>
      <c r="G21" s="495" t="s">
        <v>1412</v>
      </c>
    </row>
    <row r="22" spans="1:7" x14ac:dyDescent="0.2">
      <c r="A22" s="483" t="s">
        <v>357</v>
      </c>
      <c r="B22" s="484" t="s">
        <v>12</v>
      </c>
      <c r="C22" s="480"/>
      <c r="D22" s="482"/>
      <c r="E22" s="481"/>
      <c r="F22" s="479"/>
      <c r="G22" s="496"/>
    </row>
    <row r="23" spans="1:7" x14ac:dyDescent="0.2">
      <c r="A23" s="488" t="s">
        <v>117</v>
      </c>
      <c r="B23" s="485" t="s">
        <v>12</v>
      </c>
      <c r="C23" s="486">
        <v>6737</v>
      </c>
      <c r="D23" s="487">
        <v>0</v>
      </c>
      <c r="E23" s="486">
        <v>6737</v>
      </c>
      <c r="F23" s="486" t="s">
        <v>10</v>
      </c>
      <c r="G23" s="497"/>
    </row>
    <row r="24" spans="1:7" x14ac:dyDescent="0.2">
      <c r="A24" s="489" t="s">
        <v>118</v>
      </c>
      <c r="B24" s="485" t="s">
        <v>12</v>
      </c>
      <c r="C24" s="486">
        <v>168</v>
      </c>
      <c r="D24" s="487">
        <v>0</v>
      </c>
      <c r="E24" s="486">
        <v>168</v>
      </c>
      <c r="F24" s="486" t="s">
        <v>10</v>
      </c>
      <c r="G24" s="498"/>
    </row>
    <row r="25" spans="1:7" x14ac:dyDescent="0.2">
      <c r="A25" s="488" t="s">
        <v>105</v>
      </c>
      <c r="B25" s="485" t="s">
        <v>12</v>
      </c>
      <c r="C25" s="486">
        <v>11428</v>
      </c>
      <c r="D25" s="487">
        <v>0</v>
      </c>
      <c r="E25" s="486">
        <v>11428</v>
      </c>
      <c r="F25" s="486" t="s">
        <v>10</v>
      </c>
      <c r="G25" s="497"/>
    </row>
    <row r="26" spans="1:7" x14ac:dyDescent="0.2">
      <c r="A26" s="488" t="s">
        <v>111</v>
      </c>
      <c r="B26" s="485" t="s">
        <v>12</v>
      </c>
      <c r="C26" s="486">
        <v>8107</v>
      </c>
      <c r="D26" s="487">
        <v>0</v>
      </c>
      <c r="E26" s="486">
        <v>8107</v>
      </c>
      <c r="F26" s="486" t="s">
        <v>10</v>
      </c>
      <c r="G26" s="497"/>
    </row>
    <row r="27" spans="1:7" x14ac:dyDescent="0.2">
      <c r="A27" s="488" t="s">
        <v>119</v>
      </c>
      <c r="B27" s="485" t="s">
        <v>12</v>
      </c>
      <c r="C27" s="486">
        <v>9572</v>
      </c>
      <c r="D27" s="487">
        <v>0</v>
      </c>
      <c r="E27" s="486">
        <v>9572</v>
      </c>
      <c r="F27" s="486" t="s">
        <v>10</v>
      </c>
      <c r="G27" s="497"/>
    </row>
    <row r="28" spans="1:7" x14ac:dyDescent="0.2">
      <c r="A28" s="488" t="s">
        <v>120</v>
      </c>
      <c r="B28" s="485" t="s">
        <v>12</v>
      </c>
      <c r="C28" s="486">
        <v>10545</v>
      </c>
      <c r="D28" s="487">
        <v>0</v>
      </c>
      <c r="E28" s="486">
        <v>10545</v>
      </c>
      <c r="F28" s="486" t="s">
        <v>10</v>
      </c>
      <c r="G28" s="497"/>
    </row>
    <row r="29" spans="1:7" x14ac:dyDescent="0.2">
      <c r="A29" s="488" t="s">
        <v>121</v>
      </c>
      <c r="B29" s="485" t="s">
        <v>12</v>
      </c>
      <c r="C29" s="486">
        <v>10208</v>
      </c>
      <c r="D29" s="487">
        <v>0</v>
      </c>
      <c r="E29" s="486">
        <v>10208</v>
      </c>
      <c r="F29" s="486" t="s">
        <v>10</v>
      </c>
      <c r="G29" s="497"/>
    </row>
    <row r="30" spans="1:7" x14ac:dyDescent="0.2">
      <c r="A30" s="488" t="s">
        <v>122</v>
      </c>
      <c r="B30" s="485" t="s">
        <v>12</v>
      </c>
      <c r="C30" s="486">
        <v>7500</v>
      </c>
      <c r="D30" s="487">
        <v>0</v>
      </c>
      <c r="E30" s="486">
        <v>7500</v>
      </c>
      <c r="F30" s="486" t="s">
        <v>10</v>
      </c>
      <c r="G30" s="497"/>
    </row>
    <row r="31" spans="1:7" x14ac:dyDescent="0.2">
      <c r="A31" s="488" t="s">
        <v>123</v>
      </c>
      <c r="B31" s="485" t="s">
        <v>12</v>
      </c>
      <c r="C31" s="486">
        <v>5017</v>
      </c>
      <c r="D31" s="487">
        <v>0</v>
      </c>
      <c r="E31" s="486">
        <v>5017</v>
      </c>
      <c r="F31" s="486" t="s">
        <v>10</v>
      </c>
      <c r="G31" s="497"/>
    </row>
    <row r="32" spans="1:7" x14ac:dyDescent="0.2">
      <c r="A32" s="500" t="s">
        <v>107</v>
      </c>
      <c r="B32" s="501" t="s">
        <v>12</v>
      </c>
      <c r="C32" s="503">
        <v>6734</v>
      </c>
      <c r="D32" s="502">
        <v>0</v>
      </c>
      <c r="E32" s="503">
        <v>6734</v>
      </c>
      <c r="F32" s="503" t="s">
        <v>10</v>
      </c>
      <c r="G32" s="504"/>
    </row>
    <row r="33" spans="1:7" ht="36" x14ac:dyDescent="0.2">
      <c r="A33" s="13" t="s">
        <v>377</v>
      </c>
      <c r="B33" s="14" t="s">
        <v>25</v>
      </c>
      <c r="C33" s="60"/>
      <c r="D33" s="71"/>
      <c r="E33" s="15"/>
      <c r="F33" s="17"/>
      <c r="G33" s="18"/>
    </row>
    <row r="34" spans="1:7" x14ac:dyDescent="0.2">
      <c r="A34" s="19" t="s">
        <v>210</v>
      </c>
      <c r="B34" s="9" t="s">
        <v>25</v>
      </c>
      <c r="C34" s="22"/>
      <c r="D34" s="81"/>
      <c r="E34" s="10"/>
      <c r="F34" s="58"/>
      <c r="G34" s="21"/>
    </row>
    <row r="35" spans="1:7" x14ac:dyDescent="0.2">
      <c r="A35" s="57" t="s">
        <v>211</v>
      </c>
      <c r="B35" s="9" t="s">
        <v>25</v>
      </c>
      <c r="C35" s="10">
        <v>40</v>
      </c>
      <c r="D35" s="93">
        <v>0</v>
      </c>
      <c r="E35" s="10">
        <f>C35*(1+D35)</f>
        <v>40</v>
      </c>
      <c r="F35" s="20" t="s">
        <v>10</v>
      </c>
      <c r="G35" s="21"/>
    </row>
    <row r="36" spans="1:7" x14ac:dyDescent="0.2">
      <c r="A36" s="57" t="s">
        <v>212</v>
      </c>
      <c r="B36" s="9" t="s">
        <v>25</v>
      </c>
      <c r="C36" s="10">
        <v>160</v>
      </c>
      <c r="D36" s="93">
        <v>0</v>
      </c>
      <c r="E36" s="10">
        <f t="shared" ref="E36:E37" si="0">C36*(1+D36)</f>
        <v>160</v>
      </c>
      <c r="F36" s="20" t="s">
        <v>10</v>
      </c>
      <c r="G36" s="21"/>
    </row>
    <row r="37" spans="1:7" x14ac:dyDescent="0.2">
      <c r="A37" s="57" t="s">
        <v>213</v>
      </c>
      <c r="B37" s="9" t="s">
        <v>25</v>
      </c>
      <c r="C37" s="10">
        <v>310</v>
      </c>
      <c r="D37" s="93">
        <v>0</v>
      </c>
      <c r="E37" s="10">
        <f t="shared" si="0"/>
        <v>310</v>
      </c>
      <c r="F37" s="20" t="s">
        <v>10</v>
      </c>
      <c r="G37" s="21"/>
    </row>
    <row r="38" spans="1:7" ht="24" x14ac:dyDescent="0.2">
      <c r="A38" s="19" t="s">
        <v>214</v>
      </c>
      <c r="B38" s="9" t="s">
        <v>25</v>
      </c>
      <c r="C38" s="10"/>
      <c r="D38" s="72"/>
      <c r="E38" s="10"/>
      <c r="F38" s="20"/>
      <c r="G38" s="21"/>
    </row>
    <row r="39" spans="1:7" x14ac:dyDescent="0.2">
      <c r="A39" s="57" t="s">
        <v>211</v>
      </c>
      <c r="B39" s="9" t="s">
        <v>25</v>
      </c>
      <c r="C39" s="10">
        <v>40</v>
      </c>
      <c r="D39" s="93">
        <v>0</v>
      </c>
      <c r="E39" s="10">
        <f t="shared" ref="E39:E41" si="1">C39*(1+D39)</f>
        <v>40</v>
      </c>
      <c r="F39" s="20" t="s">
        <v>10</v>
      </c>
      <c r="G39" s="21"/>
    </row>
    <row r="40" spans="1:7" x14ac:dyDescent="0.2">
      <c r="A40" s="57" t="s">
        <v>212</v>
      </c>
      <c r="B40" s="9" t="s">
        <v>25</v>
      </c>
      <c r="C40" s="10">
        <v>160</v>
      </c>
      <c r="D40" s="93">
        <v>0</v>
      </c>
      <c r="E40" s="10">
        <f t="shared" si="1"/>
        <v>160</v>
      </c>
      <c r="F40" s="20" t="s">
        <v>10</v>
      </c>
      <c r="G40" s="21"/>
    </row>
    <row r="41" spans="1:7" x14ac:dyDescent="0.2">
      <c r="A41" s="57" t="s">
        <v>213</v>
      </c>
      <c r="B41" s="9" t="s">
        <v>25</v>
      </c>
      <c r="C41" s="10">
        <v>310</v>
      </c>
      <c r="D41" s="93">
        <v>0</v>
      </c>
      <c r="E41" s="10">
        <f t="shared" si="1"/>
        <v>310</v>
      </c>
      <c r="F41" s="20" t="s">
        <v>10</v>
      </c>
      <c r="G41" s="21"/>
    </row>
    <row r="42" spans="1:7" ht="24" x14ac:dyDescent="0.2">
      <c r="A42" s="19" t="s">
        <v>215</v>
      </c>
      <c r="B42" s="9" t="s">
        <v>25</v>
      </c>
      <c r="C42" s="10"/>
      <c r="D42" s="72"/>
      <c r="E42" s="10"/>
      <c r="F42" s="20"/>
      <c r="G42" s="21"/>
    </row>
    <row r="43" spans="1:7" x14ac:dyDescent="0.2">
      <c r="A43" s="57" t="s">
        <v>211</v>
      </c>
      <c r="B43" s="9" t="s">
        <v>25</v>
      </c>
      <c r="C43" s="10">
        <v>40</v>
      </c>
      <c r="D43" s="93">
        <v>0</v>
      </c>
      <c r="E43" s="10">
        <f t="shared" ref="E43:E45" si="2">C43*(1+D43)</f>
        <v>40</v>
      </c>
      <c r="F43" s="20" t="s">
        <v>10</v>
      </c>
      <c r="G43" s="21"/>
    </row>
    <row r="44" spans="1:7" x14ac:dyDescent="0.2">
      <c r="A44" s="57" t="s">
        <v>212</v>
      </c>
      <c r="B44" s="9" t="s">
        <v>25</v>
      </c>
      <c r="C44" s="10">
        <v>160</v>
      </c>
      <c r="D44" s="93">
        <v>0</v>
      </c>
      <c r="E44" s="10">
        <f t="shared" si="2"/>
        <v>160</v>
      </c>
      <c r="F44" s="20" t="s">
        <v>10</v>
      </c>
      <c r="G44" s="21"/>
    </row>
    <row r="45" spans="1:7" x14ac:dyDescent="0.2">
      <c r="A45" s="57" t="s">
        <v>213</v>
      </c>
      <c r="B45" s="9" t="s">
        <v>25</v>
      </c>
      <c r="C45" s="10">
        <v>310</v>
      </c>
      <c r="D45" s="93">
        <v>0</v>
      </c>
      <c r="E45" s="10">
        <f t="shared" si="2"/>
        <v>310</v>
      </c>
      <c r="F45" s="20" t="s">
        <v>10</v>
      </c>
      <c r="G45" s="21"/>
    </row>
    <row r="46" spans="1:7" x14ac:dyDescent="0.2">
      <c r="A46" s="19" t="s">
        <v>216</v>
      </c>
      <c r="B46" s="9" t="s">
        <v>25</v>
      </c>
      <c r="C46" s="10"/>
      <c r="D46" s="72"/>
      <c r="E46" s="10"/>
      <c r="F46" s="20"/>
      <c r="G46" s="21"/>
    </row>
    <row r="47" spans="1:7" x14ac:dyDescent="0.2">
      <c r="A47" s="57" t="s">
        <v>211</v>
      </c>
      <c r="B47" s="9" t="s">
        <v>25</v>
      </c>
      <c r="C47" s="10">
        <v>40</v>
      </c>
      <c r="D47" s="93">
        <v>0</v>
      </c>
      <c r="E47" s="10">
        <f t="shared" ref="E47:E53" si="3">C47*(1+D47)</f>
        <v>40</v>
      </c>
      <c r="F47" s="20" t="s">
        <v>10</v>
      </c>
      <c r="G47" s="21"/>
    </row>
    <row r="48" spans="1:7" x14ac:dyDescent="0.2">
      <c r="A48" s="57" t="s">
        <v>212</v>
      </c>
      <c r="B48" s="9" t="s">
        <v>25</v>
      </c>
      <c r="C48" s="10">
        <v>160</v>
      </c>
      <c r="D48" s="93">
        <v>0</v>
      </c>
      <c r="E48" s="10">
        <f t="shared" si="3"/>
        <v>160</v>
      </c>
      <c r="F48" s="20" t="s">
        <v>10</v>
      </c>
      <c r="G48" s="21"/>
    </row>
    <row r="49" spans="1:7" x14ac:dyDescent="0.2">
      <c r="A49" s="57" t="s">
        <v>213</v>
      </c>
      <c r="B49" s="9" t="s">
        <v>25</v>
      </c>
      <c r="C49" s="10">
        <v>310</v>
      </c>
      <c r="D49" s="93">
        <v>0</v>
      </c>
      <c r="E49" s="10">
        <f t="shared" si="3"/>
        <v>310</v>
      </c>
      <c r="F49" s="20" t="s">
        <v>10</v>
      </c>
      <c r="G49" s="21"/>
    </row>
    <row r="50" spans="1:7" x14ac:dyDescent="0.2">
      <c r="A50" s="59" t="s">
        <v>255</v>
      </c>
      <c r="B50" s="9" t="s">
        <v>25</v>
      </c>
      <c r="C50" s="22"/>
      <c r="D50" s="93"/>
      <c r="E50" s="10"/>
      <c r="F50" s="20"/>
      <c r="G50" s="21"/>
    </row>
    <row r="51" spans="1:7" ht="24" x14ac:dyDescent="0.25">
      <c r="A51" s="57" t="s">
        <v>1488</v>
      </c>
      <c r="B51" s="9" t="s">
        <v>25</v>
      </c>
      <c r="C51" s="10">
        <v>1200</v>
      </c>
      <c r="D51" s="93">
        <v>0</v>
      </c>
      <c r="E51" s="10">
        <f t="shared" si="3"/>
        <v>1200</v>
      </c>
      <c r="F51" s="20" t="s">
        <v>10</v>
      </c>
      <c r="G51" s="537"/>
    </row>
    <row r="52" spans="1:7" ht="15" x14ac:dyDescent="0.25">
      <c r="A52" s="57" t="s">
        <v>1489</v>
      </c>
      <c r="B52" s="9" t="s">
        <v>25</v>
      </c>
      <c r="C52" s="10">
        <v>1200</v>
      </c>
      <c r="D52" s="93">
        <v>0</v>
      </c>
      <c r="E52" s="10">
        <f t="shared" si="3"/>
        <v>1200</v>
      </c>
      <c r="F52" s="20" t="s">
        <v>10</v>
      </c>
      <c r="G52" s="537"/>
    </row>
    <row r="53" spans="1:7" ht="15.75" thickBot="1" x14ac:dyDescent="0.3">
      <c r="A53" s="538" t="s">
        <v>1490</v>
      </c>
      <c r="B53" s="64" t="s">
        <v>25</v>
      </c>
      <c r="C53" s="539">
        <v>600</v>
      </c>
      <c r="D53" s="99">
        <v>0</v>
      </c>
      <c r="E53" s="539">
        <f t="shared" si="3"/>
        <v>600</v>
      </c>
      <c r="F53" s="67" t="s">
        <v>10</v>
      </c>
      <c r="G53" s="540"/>
    </row>
    <row r="54" spans="1:7" ht="15" thickBot="1" x14ac:dyDescent="0.25">
      <c r="A54" s="643" t="s">
        <v>1123</v>
      </c>
      <c r="B54" s="644"/>
      <c r="C54" s="644"/>
      <c r="D54" s="644"/>
      <c r="E54" s="644"/>
      <c r="F54" s="644"/>
      <c r="G54" s="645"/>
    </row>
    <row r="55" spans="1:7" x14ac:dyDescent="0.2">
      <c r="A55" s="13" t="s">
        <v>342</v>
      </c>
      <c r="B55" s="14" t="s">
        <v>143</v>
      </c>
      <c r="C55" s="15"/>
      <c r="D55" s="16"/>
      <c r="E55" s="15"/>
      <c r="F55" s="15"/>
      <c r="G55" s="16" t="s">
        <v>1418</v>
      </c>
    </row>
    <row r="56" spans="1:7" ht="15" thickBot="1" x14ac:dyDescent="0.25">
      <c r="A56" s="13" t="s">
        <v>1419</v>
      </c>
      <c r="B56" s="350" t="s">
        <v>272</v>
      </c>
      <c r="C56" s="15"/>
      <c r="D56" s="16"/>
      <c r="E56" s="15"/>
      <c r="F56" s="15"/>
      <c r="G56" s="16" t="s">
        <v>1193</v>
      </c>
    </row>
    <row r="57" spans="1:7" ht="15" thickBot="1" x14ac:dyDescent="0.25">
      <c r="A57" s="643" t="s">
        <v>385</v>
      </c>
      <c r="B57" s="644"/>
      <c r="C57" s="644"/>
      <c r="D57" s="644"/>
      <c r="E57" s="644"/>
      <c r="F57" s="644"/>
      <c r="G57" s="645"/>
    </row>
    <row r="58" spans="1:7" ht="30.75" thickBot="1" x14ac:dyDescent="0.25">
      <c r="A58" s="490" t="s">
        <v>0</v>
      </c>
      <c r="B58" s="491" t="s">
        <v>1</v>
      </c>
      <c r="C58" s="491" t="s">
        <v>1409</v>
      </c>
      <c r="D58" s="491" t="s">
        <v>2</v>
      </c>
      <c r="E58" s="492" t="s">
        <v>1410</v>
      </c>
      <c r="F58" s="493" t="s">
        <v>3</v>
      </c>
      <c r="G58" s="494" t="s">
        <v>1412</v>
      </c>
    </row>
    <row r="59" spans="1:7" ht="15" thickBot="1" x14ac:dyDescent="0.25">
      <c r="A59" s="643" t="s">
        <v>1131</v>
      </c>
      <c r="B59" s="644"/>
      <c r="C59" s="644"/>
      <c r="D59" s="644"/>
      <c r="E59" s="644"/>
      <c r="F59" s="644"/>
      <c r="G59" s="645"/>
    </row>
    <row r="60" spans="1:7" ht="24.75" thickBot="1" x14ac:dyDescent="0.25">
      <c r="A60" s="473" t="s">
        <v>1414</v>
      </c>
      <c r="B60" s="352" t="s">
        <v>161</v>
      </c>
      <c r="C60" s="474">
        <f>71/1.021</f>
        <v>69.539666993143982</v>
      </c>
      <c r="D60" s="475">
        <v>2.1000000000000001E-2</v>
      </c>
      <c r="E60" s="474">
        <f>C60*1.021</f>
        <v>71</v>
      </c>
      <c r="F60" s="476" t="s">
        <v>10</v>
      </c>
      <c r="G60" s="499" t="s">
        <v>1413</v>
      </c>
    </row>
    <row r="61" spans="1:7" x14ac:dyDescent="0.2">
      <c r="A61" s="341"/>
      <c r="E61" s="341"/>
    </row>
    <row r="62" spans="1:7" x14ac:dyDescent="0.2">
      <c r="A62" s="341"/>
      <c r="E62" s="341"/>
    </row>
    <row r="63" spans="1:7" x14ac:dyDescent="0.2">
      <c r="A63" s="341"/>
      <c r="E63" s="341"/>
    </row>
    <row r="64" spans="1:7" x14ac:dyDescent="0.2">
      <c r="A64" s="341"/>
      <c r="E64" s="341"/>
    </row>
    <row r="65" spans="1:5" x14ac:dyDescent="0.2">
      <c r="A65" s="341"/>
      <c r="E65" s="341"/>
    </row>
    <row r="66" spans="1:5" x14ac:dyDescent="0.2">
      <c r="A66" s="341"/>
      <c r="E66" s="341"/>
    </row>
    <row r="67" spans="1:5" x14ac:dyDescent="0.2">
      <c r="A67" s="341"/>
      <c r="E67" s="341"/>
    </row>
    <row r="68" spans="1:5" x14ac:dyDescent="0.2">
      <c r="A68" s="341"/>
      <c r="E68" s="341"/>
    </row>
    <row r="69" spans="1:5" x14ac:dyDescent="0.2">
      <c r="A69" s="341"/>
      <c r="E69" s="341"/>
    </row>
    <row r="70" spans="1:5" x14ac:dyDescent="0.2">
      <c r="A70" s="341"/>
      <c r="E70" s="341"/>
    </row>
    <row r="71" spans="1:5" x14ac:dyDescent="0.2">
      <c r="A71" s="341"/>
      <c r="E71" s="341"/>
    </row>
    <row r="72" spans="1:5" x14ac:dyDescent="0.2">
      <c r="A72" s="341"/>
      <c r="E72" s="341"/>
    </row>
    <row r="73" spans="1:5" x14ac:dyDescent="0.2">
      <c r="A73" s="341"/>
      <c r="E73" s="341"/>
    </row>
    <row r="74" spans="1:5" x14ac:dyDescent="0.2">
      <c r="A74" s="341"/>
      <c r="E74" s="341"/>
    </row>
    <row r="75" spans="1:5" x14ac:dyDescent="0.2">
      <c r="A75" s="341"/>
      <c r="E75" s="341"/>
    </row>
    <row r="76" spans="1:5" x14ac:dyDescent="0.2">
      <c r="A76" s="341"/>
      <c r="E76" s="341"/>
    </row>
    <row r="77" spans="1:5" x14ac:dyDescent="0.2">
      <c r="A77" s="341"/>
      <c r="E77" s="341"/>
    </row>
    <row r="78" spans="1:5" x14ac:dyDescent="0.2">
      <c r="A78" s="341"/>
      <c r="E78" s="341"/>
    </row>
    <row r="79" spans="1:5" x14ac:dyDescent="0.2">
      <c r="A79" s="341"/>
      <c r="E79" s="341"/>
    </row>
    <row r="80" spans="1:5" x14ac:dyDescent="0.2">
      <c r="A80" s="341"/>
      <c r="E80" s="341"/>
    </row>
    <row r="81" spans="1:5" x14ac:dyDescent="0.2">
      <c r="A81" s="341"/>
      <c r="E81" s="341"/>
    </row>
    <row r="82" spans="1:5" x14ac:dyDescent="0.2">
      <c r="A82" s="341"/>
      <c r="E82" s="341"/>
    </row>
    <row r="83" spans="1:5" x14ac:dyDescent="0.2">
      <c r="A83" s="341"/>
    </row>
    <row r="84" spans="1:5" x14ac:dyDescent="0.2">
      <c r="A84" s="341"/>
    </row>
    <row r="85" spans="1:5" x14ac:dyDescent="0.2">
      <c r="A85" s="341"/>
    </row>
    <row r="86" spans="1:5" x14ac:dyDescent="0.2">
      <c r="A86" s="341"/>
    </row>
    <row r="87" spans="1:5" x14ac:dyDescent="0.2">
      <c r="A87" s="341"/>
    </row>
    <row r="88" spans="1:5" x14ac:dyDescent="0.2">
      <c r="A88" s="341"/>
    </row>
    <row r="89" spans="1:5" x14ac:dyDescent="0.2">
      <c r="A89" s="341"/>
    </row>
    <row r="90" spans="1:5" x14ac:dyDescent="0.2">
      <c r="A90" s="341"/>
    </row>
    <row r="91" spans="1:5" x14ac:dyDescent="0.2">
      <c r="A91" s="341"/>
    </row>
    <row r="92" spans="1:5" x14ac:dyDescent="0.2">
      <c r="A92" s="341"/>
    </row>
    <row r="93" spans="1:5" x14ac:dyDescent="0.2">
      <c r="A93" s="341"/>
    </row>
    <row r="94" spans="1:5" x14ac:dyDescent="0.2">
      <c r="A94" s="341"/>
    </row>
    <row r="95" spans="1:5" x14ac:dyDescent="0.2">
      <c r="A95" s="341"/>
    </row>
    <row r="96" spans="1:5" x14ac:dyDescent="0.2">
      <c r="A96" s="341"/>
    </row>
    <row r="97" spans="1:1" x14ac:dyDescent="0.2">
      <c r="A97" s="341"/>
    </row>
    <row r="98" spans="1:1" x14ac:dyDescent="0.2">
      <c r="A98" s="341"/>
    </row>
    <row r="99" spans="1:1" x14ac:dyDescent="0.2">
      <c r="A99" s="341"/>
    </row>
    <row r="100" spans="1:1" x14ac:dyDescent="0.2">
      <c r="A100" s="341"/>
    </row>
    <row r="101" spans="1:1" x14ac:dyDescent="0.2">
      <c r="A101" s="341"/>
    </row>
    <row r="102" spans="1:1" x14ac:dyDescent="0.2">
      <c r="A102" s="341"/>
    </row>
    <row r="103" spans="1:1" x14ac:dyDescent="0.2">
      <c r="A103" s="341"/>
    </row>
    <row r="104" spans="1:1" x14ac:dyDescent="0.2">
      <c r="A104" s="341"/>
    </row>
    <row r="105" spans="1:1" x14ac:dyDescent="0.2">
      <c r="A105" s="341"/>
    </row>
    <row r="106" spans="1:1" x14ac:dyDescent="0.2">
      <c r="A106" s="341"/>
    </row>
    <row r="107" spans="1:1" x14ac:dyDescent="0.2">
      <c r="A107" s="341"/>
    </row>
    <row r="108" spans="1:1" x14ac:dyDescent="0.2">
      <c r="A108" s="341"/>
    </row>
    <row r="109" spans="1:1" x14ac:dyDescent="0.2">
      <c r="A109" s="341"/>
    </row>
    <row r="110" spans="1:1" x14ac:dyDescent="0.2">
      <c r="A110" s="341"/>
    </row>
    <row r="111" spans="1:1" x14ac:dyDescent="0.2">
      <c r="A111" s="341"/>
    </row>
    <row r="112" spans="1:1" x14ac:dyDescent="0.2">
      <c r="A112" s="341"/>
    </row>
    <row r="113" spans="1:1" x14ac:dyDescent="0.2">
      <c r="A113" s="341"/>
    </row>
    <row r="114" spans="1:1" x14ac:dyDescent="0.2">
      <c r="A114" s="341"/>
    </row>
    <row r="115" spans="1:1" x14ac:dyDescent="0.2">
      <c r="A115" s="341"/>
    </row>
    <row r="116" spans="1:1" x14ac:dyDescent="0.2">
      <c r="A116" s="341"/>
    </row>
    <row r="117" spans="1:1" x14ac:dyDescent="0.2">
      <c r="A117" s="341"/>
    </row>
    <row r="118" spans="1:1" x14ac:dyDescent="0.2">
      <c r="A118" s="341"/>
    </row>
    <row r="119" spans="1:1" x14ac:dyDescent="0.2">
      <c r="A119" s="341"/>
    </row>
    <row r="120" spans="1:1" x14ac:dyDescent="0.2">
      <c r="A120" s="341"/>
    </row>
    <row r="121" spans="1:1" x14ac:dyDescent="0.2">
      <c r="A121" s="341"/>
    </row>
    <row r="122" spans="1:1" x14ac:dyDescent="0.2">
      <c r="A122" s="341"/>
    </row>
    <row r="123" spans="1:1" x14ac:dyDescent="0.2">
      <c r="A123" s="341"/>
    </row>
    <row r="124" spans="1:1" x14ac:dyDescent="0.2">
      <c r="A124" s="341"/>
    </row>
    <row r="125" spans="1:1" x14ac:dyDescent="0.2">
      <c r="A125" s="341"/>
    </row>
    <row r="126" spans="1:1" x14ac:dyDescent="0.2">
      <c r="A126" s="341"/>
    </row>
    <row r="127" spans="1:1" x14ac:dyDescent="0.2">
      <c r="A127" s="341"/>
    </row>
    <row r="128" spans="1:1" x14ac:dyDescent="0.2">
      <c r="A128" s="341"/>
    </row>
    <row r="129" spans="1:1" x14ac:dyDescent="0.2">
      <c r="A129" s="341"/>
    </row>
    <row r="130" spans="1:1" x14ac:dyDescent="0.2">
      <c r="A130" s="341"/>
    </row>
    <row r="131" spans="1:1" x14ac:dyDescent="0.2">
      <c r="A131" s="341"/>
    </row>
    <row r="132" spans="1:1" x14ac:dyDescent="0.2">
      <c r="A132" s="341"/>
    </row>
    <row r="133" spans="1:1" x14ac:dyDescent="0.2">
      <c r="A133" s="341"/>
    </row>
    <row r="134" spans="1:1" x14ac:dyDescent="0.2">
      <c r="A134" s="341"/>
    </row>
    <row r="135" spans="1:1" x14ac:dyDescent="0.2">
      <c r="A135" s="341"/>
    </row>
    <row r="136" spans="1:1" x14ac:dyDescent="0.2">
      <c r="A136" s="341"/>
    </row>
    <row r="137" spans="1:1" x14ac:dyDescent="0.2">
      <c r="A137" s="341"/>
    </row>
    <row r="138" spans="1:1" x14ac:dyDescent="0.2">
      <c r="A138" s="341"/>
    </row>
    <row r="139" spans="1:1" x14ac:dyDescent="0.2">
      <c r="A139" s="341"/>
    </row>
    <row r="140" spans="1:1" x14ac:dyDescent="0.2">
      <c r="A140" s="341"/>
    </row>
    <row r="141" spans="1:1" x14ac:dyDescent="0.2">
      <c r="A141" s="341"/>
    </row>
    <row r="142" spans="1:1" x14ac:dyDescent="0.2">
      <c r="A142" s="341"/>
    </row>
    <row r="143" spans="1:1" x14ac:dyDescent="0.2">
      <c r="A143" s="341"/>
    </row>
    <row r="144" spans="1:1" x14ac:dyDescent="0.2">
      <c r="A144" s="341"/>
    </row>
    <row r="145" spans="1:1" x14ac:dyDescent="0.2">
      <c r="A145" s="341"/>
    </row>
    <row r="146" spans="1:1" x14ac:dyDescent="0.2">
      <c r="A146" s="341"/>
    </row>
    <row r="147" spans="1:1" x14ac:dyDescent="0.2">
      <c r="A147" s="341"/>
    </row>
    <row r="148" spans="1:1" x14ac:dyDescent="0.2">
      <c r="A148" s="341"/>
    </row>
    <row r="149" spans="1:1" x14ac:dyDescent="0.2">
      <c r="A149" s="341"/>
    </row>
  </sheetData>
  <mergeCells count="4">
    <mergeCell ref="A57:G57"/>
    <mergeCell ref="A59:G59"/>
    <mergeCell ref="A20:G20"/>
    <mergeCell ref="A54:G54"/>
  </mergeCells>
  <dataValidations count="2">
    <dataValidation type="list" allowBlank="1" showInputMessage="1" showErrorMessage="1" sqref="F60">
      <formula1>#REF!</formula1>
    </dataValidation>
    <dataValidation type="list" allowBlank="1" showInputMessage="1" showErrorMessage="1" sqref="F43:F45 F39:F41 F35:F37 F47:F53">
      <formula1>#REF!</formula1>
    </dataValidation>
  </dataValidations>
  <printOptions horizontalCentered="1" verticalCentered="1"/>
  <pageMargins left="0.31496062992125984" right="0.31496062992125984" top="0.35433070866141736" bottom="0.35433070866141736" header="0.19685039370078741" footer="0.11811023622047245"/>
  <pageSetup paperSize="9" scale="73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1"/>
  <sheetViews>
    <sheetView workbookViewId="0">
      <selection activeCell="D202" sqref="D202"/>
    </sheetView>
  </sheetViews>
  <sheetFormatPr baseColWidth="10" defaultRowHeight="15" x14ac:dyDescent="0.25"/>
  <cols>
    <col min="1" max="1" width="89" style="139" bestFit="1" customWidth="1"/>
    <col min="2" max="2" width="19.42578125" style="139" bestFit="1" customWidth="1"/>
    <col min="3" max="3" width="19.42578125" style="139" customWidth="1"/>
    <col min="4" max="4" width="30.85546875" style="139" customWidth="1"/>
  </cols>
  <sheetData>
    <row r="1" spans="1:4" ht="15.75" thickBot="1" x14ac:dyDescent="0.3"/>
    <row r="2" spans="1:4" ht="30" x14ac:dyDescent="0.25">
      <c r="A2" s="140" t="s">
        <v>0</v>
      </c>
      <c r="B2" s="141" t="s">
        <v>1347</v>
      </c>
      <c r="C2" s="141" t="s">
        <v>1386</v>
      </c>
      <c r="D2" s="142" t="s">
        <v>394</v>
      </c>
    </row>
    <row r="3" spans="1:4" ht="15.75" x14ac:dyDescent="0.25">
      <c r="A3" s="646" t="s">
        <v>1194</v>
      </c>
      <c r="B3" s="647"/>
      <c r="C3" s="647"/>
      <c r="D3" s="648"/>
    </row>
    <row r="4" spans="1:4" x14ac:dyDescent="0.25">
      <c r="A4" s="144" t="s">
        <v>1195</v>
      </c>
      <c r="B4" s="145" t="s">
        <v>395</v>
      </c>
      <c r="C4" s="437"/>
      <c r="D4" s="146"/>
    </row>
    <row r="5" spans="1:4" x14ac:dyDescent="0.25">
      <c r="A5" s="147" t="s">
        <v>396</v>
      </c>
      <c r="B5" s="148" t="s">
        <v>395</v>
      </c>
      <c r="C5" s="438"/>
      <c r="D5" s="149"/>
    </row>
    <row r="6" spans="1:4" s="1" customFormat="1" x14ac:dyDescent="0.25">
      <c r="A6" s="151" t="s">
        <v>1420</v>
      </c>
      <c r="B6" s="154">
        <v>196.5</v>
      </c>
      <c r="C6" s="439">
        <v>202</v>
      </c>
      <c r="D6" s="155" t="s">
        <v>397</v>
      </c>
    </row>
    <row r="7" spans="1:4" x14ac:dyDescent="0.25">
      <c r="A7" s="150" t="s">
        <v>398</v>
      </c>
      <c r="B7" s="148">
        <v>346.5</v>
      </c>
      <c r="C7" s="438">
        <v>356.5</v>
      </c>
      <c r="D7" s="149" t="s">
        <v>399</v>
      </c>
    </row>
    <row r="8" spans="1:4" x14ac:dyDescent="0.25">
      <c r="A8" s="150" t="s">
        <v>400</v>
      </c>
      <c r="B8" s="148">
        <v>396.5</v>
      </c>
      <c r="C8" s="438">
        <f t="shared" ref="C8:C26" si="0">B8*1.029</f>
        <v>407.99849999999998</v>
      </c>
      <c r="D8" s="149" t="s">
        <v>399</v>
      </c>
    </row>
    <row r="9" spans="1:4" x14ac:dyDescent="0.25">
      <c r="A9" s="150" t="s">
        <v>401</v>
      </c>
      <c r="B9" s="148">
        <v>550</v>
      </c>
      <c r="C9" s="438">
        <v>566</v>
      </c>
      <c r="D9" s="149" t="s">
        <v>399</v>
      </c>
    </row>
    <row r="10" spans="1:4" x14ac:dyDescent="0.25">
      <c r="A10" s="150" t="s">
        <v>402</v>
      </c>
      <c r="B10" s="148">
        <v>203</v>
      </c>
      <c r="C10" s="438">
        <v>209</v>
      </c>
      <c r="D10" s="149" t="s">
        <v>397</v>
      </c>
    </row>
    <row r="11" spans="1:4" x14ac:dyDescent="0.25">
      <c r="A11" s="151" t="s">
        <v>403</v>
      </c>
      <c r="B11" s="148">
        <v>396.5</v>
      </c>
      <c r="C11" s="438">
        <f t="shared" si="0"/>
        <v>407.99849999999998</v>
      </c>
      <c r="D11" s="149" t="s">
        <v>399</v>
      </c>
    </row>
    <row r="12" spans="1:4" x14ac:dyDescent="0.25">
      <c r="A12" s="150" t="s">
        <v>404</v>
      </c>
      <c r="B12" s="148">
        <v>500</v>
      </c>
      <c r="C12" s="438">
        <f t="shared" si="0"/>
        <v>514.5</v>
      </c>
      <c r="D12" s="149" t="s">
        <v>399</v>
      </c>
    </row>
    <row r="13" spans="1:4" x14ac:dyDescent="0.25">
      <c r="A13" s="150" t="s">
        <v>405</v>
      </c>
      <c r="B13" s="148">
        <v>107.5</v>
      </c>
      <c r="C13" s="438">
        <v>110.5</v>
      </c>
      <c r="D13" s="149" t="s">
        <v>406</v>
      </c>
    </row>
    <row r="14" spans="1:4" s="1" customFormat="1" x14ac:dyDescent="0.25">
      <c r="A14" s="151" t="s">
        <v>1421</v>
      </c>
      <c r="B14" s="154">
        <v>67</v>
      </c>
      <c r="C14" s="439">
        <v>69</v>
      </c>
      <c r="D14" s="155" t="s">
        <v>407</v>
      </c>
    </row>
    <row r="15" spans="1:4" s="1" customFormat="1" x14ac:dyDescent="0.25">
      <c r="A15" s="516" t="s">
        <v>1422</v>
      </c>
      <c r="B15" s="154"/>
      <c r="C15" s="154"/>
      <c r="D15" s="155"/>
    </row>
    <row r="16" spans="1:4" s="1" customFormat="1" x14ac:dyDescent="0.25">
      <c r="A16" s="517" t="s">
        <v>1423</v>
      </c>
      <c r="B16" s="154">
        <v>600</v>
      </c>
      <c r="C16" s="154">
        <v>600</v>
      </c>
      <c r="D16" s="155"/>
    </row>
    <row r="17" spans="1:4" s="1" customFormat="1" x14ac:dyDescent="0.25">
      <c r="A17" s="517" t="s">
        <v>1424</v>
      </c>
      <c r="B17" s="154">
        <v>304</v>
      </c>
      <c r="C17" s="154">
        <v>304</v>
      </c>
      <c r="D17" s="155"/>
    </row>
    <row r="18" spans="1:4" s="1" customFormat="1" x14ac:dyDescent="0.25">
      <c r="A18" s="517" t="s">
        <v>1425</v>
      </c>
      <c r="B18" s="154">
        <v>450</v>
      </c>
      <c r="C18" s="154">
        <v>450</v>
      </c>
      <c r="D18" s="155"/>
    </row>
    <row r="19" spans="1:4" s="1" customFormat="1" x14ac:dyDescent="0.25">
      <c r="A19" s="517" t="s">
        <v>1426</v>
      </c>
      <c r="B19" s="154">
        <v>220</v>
      </c>
      <c r="C19" s="154">
        <v>220</v>
      </c>
      <c r="D19" s="155"/>
    </row>
    <row r="20" spans="1:4" s="1" customFormat="1" x14ac:dyDescent="0.25">
      <c r="A20" s="517" t="s">
        <v>1427</v>
      </c>
      <c r="B20" s="154">
        <v>450</v>
      </c>
      <c r="C20" s="154">
        <v>450</v>
      </c>
      <c r="D20" s="155"/>
    </row>
    <row r="21" spans="1:4" s="1" customFormat="1" x14ac:dyDescent="0.25">
      <c r="A21" s="517" t="s">
        <v>1428</v>
      </c>
      <c r="B21" s="154">
        <v>300</v>
      </c>
      <c r="C21" s="154">
        <v>300</v>
      </c>
      <c r="D21" s="155"/>
    </row>
    <row r="22" spans="1:4" s="1" customFormat="1" x14ac:dyDescent="0.25">
      <c r="A22" s="517" t="s">
        <v>1429</v>
      </c>
      <c r="B22" s="154">
        <v>150</v>
      </c>
      <c r="C22" s="154">
        <v>150</v>
      </c>
      <c r="D22" s="155"/>
    </row>
    <row r="23" spans="1:4" s="1" customFormat="1" x14ac:dyDescent="0.25">
      <c r="A23" s="153" t="s">
        <v>1430</v>
      </c>
      <c r="B23" s="154" t="s">
        <v>395</v>
      </c>
      <c r="C23" s="154"/>
      <c r="D23" s="155"/>
    </row>
    <row r="24" spans="1:4" x14ac:dyDescent="0.25">
      <c r="A24" s="150" t="s">
        <v>408</v>
      </c>
      <c r="B24" s="148">
        <v>196.5</v>
      </c>
      <c r="C24" s="438">
        <v>202</v>
      </c>
      <c r="D24" s="149" t="s">
        <v>409</v>
      </c>
    </row>
    <row r="25" spans="1:4" x14ac:dyDescent="0.25">
      <c r="A25" s="150" t="s">
        <v>410</v>
      </c>
      <c r="B25" s="148">
        <v>304</v>
      </c>
      <c r="C25" s="438">
        <v>313</v>
      </c>
      <c r="D25" s="149" t="s">
        <v>411</v>
      </c>
    </row>
    <row r="26" spans="1:4" x14ac:dyDescent="0.25">
      <c r="A26" s="150" t="s">
        <v>412</v>
      </c>
      <c r="B26" s="148">
        <v>396.5</v>
      </c>
      <c r="C26" s="438">
        <f t="shared" si="0"/>
        <v>407.99849999999998</v>
      </c>
      <c r="D26" s="149" t="s">
        <v>411</v>
      </c>
    </row>
    <row r="27" spans="1:4" ht="28.5" x14ac:dyDescent="0.25">
      <c r="A27" s="150" t="s">
        <v>413</v>
      </c>
      <c r="B27" s="148">
        <v>132</v>
      </c>
      <c r="C27" s="438">
        <v>136</v>
      </c>
      <c r="D27" s="163" t="s">
        <v>414</v>
      </c>
    </row>
    <row r="28" spans="1:4" x14ac:dyDescent="0.25">
      <c r="A28" s="434" t="s">
        <v>415</v>
      </c>
      <c r="B28" s="435">
        <v>332</v>
      </c>
      <c r="C28" s="505">
        <v>341.5</v>
      </c>
      <c r="D28" s="436" t="s">
        <v>416</v>
      </c>
    </row>
    <row r="29" spans="1:4" x14ac:dyDescent="0.25">
      <c r="A29" s="525" t="s">
        <v>1431</v>
      </c>
      <c r="B29" s="526">
        <v>150</v>
      </c>
      <c r="C29" s="526">
        <v>150</v>
      </c>
      <c r="D29" s="527" t="s">
        <v>1432</v>
      </c>
    </row>
    <row r="30" spans="1:4" x14ac:dyDescent="0.25">
      <c r="A30" s="525" t="s">
        <v>1433</v>
      </c>
      <c r="B30" s="526">
        <v>300</v>
      </c>
      <c r="C30" s="526">
        <v>300</v>
      </c>
      <c r="D30" s="527" t="s">
        <v>1434</v>
      </c>
    </row>
    <row r="31" spans="1:4" x14ac:dyDescent="0.25">
      <c r="A31" s="153" t="s">
        <v>417</v>
      </c>
      <c r="B31" s="154"/>
      <c r="C31" s="148"/>
      <c r="D31" s="155"/>
    </row>
    <row r="32" spans="1:4" x14ac:dyDescent="0.25">
      <c r="A32" s="151" t="s">
        <v>418</v>
      </c>
      <c r="B32" s="154">
        <v>10</v>
      </c>
      <c r="C32" s="148">
        <v>10.5</v>
      </c>
      <c r="D32" s="155" t="s">
        <v>419</v>
      </c>
    </row>
    <row r="33" spans="1:6" x14ac:dyDescent="0.25">
      <c r="A33" s="151" t="s">
        <v>420</v>
      </c>
      <c r="B33" s="154">
        <v>5</v>
      </c>
      <c r="C33" s="148">
        <v>5.5</v>
      </c>
      <c r="D33" s="155" t="s">
        <v>421</v>
      </c>
    </row>
    <row r="34" spans="1:6" x14ac:dyDescent="0.25">
      <c r="A34" s="151" t="s">
        <v>422</v>
      </c>
      <c r="B34" s="154">
        <v>15</v>
      </c>
      <c r="C34" s="148">
        <v>15.5</v>
      </c>
      <c r="D34" s="155" t="s">
        <v>419</v>
      </c>
    </row>
    <row r="35" spans="1:6" x14ac:dyDescent="0.25">
      <c r="A35" s="151" t="s">
        <v>423</v>
      </c>
      <c r="B35" s="154">
        <v>5</v>
      </c>
      <c r="C35" s="148">
        <v>5.5</v>
      </c>
      <c r="D35" s="155" t="s">
        <v>421</v>
      </c>
    </row>
    <row r="36" spans="1:6" x14ac:dyDescent="0.25">
      <c r="A36" s="528" t="s">
        <v>1435</v>
      </c>
      <c r="B36" s="529" t="s">
        <v>395</v>
      </c>
      <c r="C36" s="154"/>
      <c r="D36" s="155"/>
    </row>
    <row r="37" spans="1:6" ht="28.5" x14ac:dyDescent="0.25">
      <c r="A37" s="525" t="s">
        <v>1436</v>
      </c>
      <c r="B37" s="530">
        <v>110</v>
      </c>
      <c r="C37" s="530">
        <v>110</v>
      </c>
      <c r="D37" s="509" t="s">
        <v>1437</v>
      </c>
      <c r="E37" s="506"/>
    </row>
    <row r="38" spans="1:6" ht="28.5" x14ac:dyDescent="0.25">
      <c r="A38" s="525" t="s">
        <v>1438</v>
      </c>
      <c r="B38" s="530">
        <v>320</v>
      </c>
      <c r="C38" s="530">
        <v>320</v>
      </c>
      <c r="D38" s="509" t="s">
        <v>1439</v>
      </c>
      <c r="E38" s="506"/>
    </row>
    <row r="39" spans="1:6" ht="28.5" x14ac:dyDescent="0.25">
      <c r="A39" s="525" t="s">
        <v>1440</v>
      </c>
      <c r="B39" s="530">
        <v>350</v>
      </c>
      <c r="C39" s="530">
        <v>350</v>
      </c>
      <c r="D39" s="509" t="s">
        <v>1441</v>
      </c>
      <c r="E39" s="506"/>
    </row>
    <row r="40" spans="1:6" ht="28.5" x14ac:dyDescent="0.25">
      <c r="A40" s="151" t="s">
        <v>424</v>
      </c>
      <c r="B40" s="154">
        <v>328.5</v>
      </c>
      <c r="C40" s="439">
        <v>338</v>
      </c>
      <c r="D40" s="509" t="s">
        <v>1442</v>
      </c>
      <c r="E40" s="143"/>
      <c r="F40" s="143"/>
    </row>
    <row r="41" spans="1:6" s="1" customFormat="1" ht="28.5" x14ac:dyDescent="0.25">
      <c r="A41" s="151" t="s">
        <v>1443</v>
      </c>
      <c r="B41" s="154">
        <v>375</v>
      </c>
      <c r="C41" s="154">
        <v>375</v>
      </c>
      <c r="D41" s="509" t="s">
        <v>1444</v>
      </c>
    </row>
    <row r="42" spans="1:6" s="1" customFormat="1" ht="28.5" x14ac:dyDescent="0.25">
      <c r="A42" s="151" t="s">
        <v>1445</v>
      </c>
      <c r="B42" s="154">
        <v>380</v>
      </c>
      <c r="C42" s="154">
        <v>380</v>
      </c>
      <c r="D42" s="509" t="s">
        <v>1446</v>
      </c>
    </row>
    <row r="43" spans="1:6" x14ac:dyDescent="0.25">
      <c r="A43" s="147" t="s">
        <v>425</v>
      </c>
      <c r="B43" s="148" t="s">
        <v>395</v>
      </c>
      <c r="C43" s="438"/>
      <c r="D43" s="149"/>
    </row>
    <row r="44" spans="1:6" x14ac:dyDescent="0.25">
      <c r="A44" s="150" t="s">
        <v>426</v>
      </c>
      <c r="B44" s="148">
        <v>159.5</v>
      </c>
      <c r="C44" s="438">
        <v>164</v>
      </c>
      <c r="D44" s="149" t="s">
        <v>427</v>
      </c>
    </row>
    <row r="45" spans="1:6" s="152" customFormat="1" ht="14.25" x14ac:dyDescent="0.2">
      <c r="A45" s="151" t="s">
        <v>653</v>
      </c>
      <c r="B45" s="154">
        <v>175</v>
      </c>
      <c r="C45" s="154">
        <v>175</v>
      </c>
      <c r="D45" s="507"/>
    </row>
    <row r="46" spans="1:6" s="1" customFormat="1" x14ac:dyDescent="0.25">
      <c r="A46" s="151" t="s">
        <v>1447</v>
      </c>
      <c r="B46" s="154">
        <v>350</v>
      </c>
      <c r="C46" s="439">
        <v>360</v>
      </c>
      <c r="D46" s="155" t="s">
        <v>428</v>
      </c>
    </row>
    <row r="47" spans="1:6" x14ac:dyDescent="0.25">
      <c r="A47" s="147" t="s">
        <v>429</v>
      </c>
      <c r="B47" s="148" t="s">
        <v>395</v>
      </c>
      <c r="C47" s="438"/>
      <c r="D47" s="149"/>
    </row>
    <row r="48" spans="1:6" x14ac:dyDescent="0.25">
      <c r="A48" s="150" t="s">
        <v>1448</v>
      </c>
      <c r="B48" s="148">
        <v>223.5</v>
      </c>
      <c r="C48" s="438">
        <v>230</v>
      </c>
      <c r="D48" s="149" t="s">
        <v>406</v>
      </c>
    </row>
    <row r="49" spans="1:4" x14ac:dyDescent="0.25">
      <c r="A49" s="147" t="s">
        <v>430</v>
      </c>
      <c r="B49" s="148" t="s">
        <v>395</v>
      </c>
      <c r="C49" s="438"/>
      <c r="D49" s="149"/>
    </row>
    <row r="50" spans="1:4" x14ac:dyDescent="0.25">
      <c r="A50" s="151" t="s">
        <v>1449</v>
      </c>
      <c r="B50" s="148">
        <v>15</v>
      </c>
      <c r="C50" s="438">
        <v>15.5</v>
      </c>
      <c r="D50" s="149" t="s">
        <v>431</v>
      </c>
    </row>
    <row r="51" spans="1:4" x14ac:dyDescent="0.25">
      <c r="A51" s="151" t="s">
        <v>1450</v>
      </c>
      <c r="B51" s="148">
        <v>64</v>
      </c>
      <c r="C51" s="438">
        <v>66</v>
      </c>
      <c r="D51" s="149" t="s">
        <v>431</v>
      </c>
    </row>
    <row r="52" spans="1:4" x14ac:dyDescent="0.25">
      <c r="A52" s="151" t="s">
        <v>1451</v>
      </c>
      <c r="B52" s="148">
        <v>48</v>
      </c>
      <c r="C52" s="438">
        <v>49.5</v>
      </c>
      <c r="D52" s="149" t="s">
        <v>432</v>
      </c>
    </row>
    <row r="53" spans="1:4" x14ac:dyDescent="0.25">
      <c r="A53" s="150" t="s">
        <v>433</v>
      </c>
      <c r="B53" s="148">
        <v>12</v>
      </c>
      <c r="C53" s="438">
        <v>12.5</v>
      </c>
      <c r="D53" s="149" t="s">
        <v>434</v>
      </c>
    </row>
    <row r="54" spans="1:4" x14ac:dyDescent="0.25">
      <c r="A54" s="531" t="s">
        <v>1452</v>
      </c>
      <c r="B54" s="439">
        <v>60</v>
      </c>
      <c r="C54" s="439">
        <v>60</v>
      </c>
      <c r="D54" s="155" t="s">
        <v>399</v>
      </c>
    </row>
    <row r="55" spans="1:4" x14ac:dyDescent="0.25">
      <c r="A55" s="531" t="s">
        <v>1453</v>
      </c>
      <c r="B55" s="439">
        <v>120</v>
      </c>
      <c r="C55" s="439">
        <v>120</v>
      </c>
      <c r="D55" s="155" t="s">
        <v>399</v>
      </c>
    </row>
    <row r="56" spans="1:4" x14ac:dyDescent="0.25">
      <c r="A56" s="531" t="s">
        <v>1454</v>
      </c>
      <c r="B56" s="439">
        <v>20</v>
      </c>
      <c r="C56" s="439">
        <v>20</v>
      </c>
      <c r="D56" s="155" t="s">
        <v>1455</v>
      </c>
    </row>
    <row r="57" spans="1:4" x14ac:dyDescent="0.25">
      <c r="A57" s="531" t="s">
        <v>1456</v>
      </c>
      <c r="B57" s="439">
        <v>30</v>
      </c>
      <c r="C57" s="439">
        <v>30</v>
      </c>
      <c r="D57" s="155" t="s">
        <v>1455</v>
      </c>
    </row>
    <row r="58" spans="1:4" x14ac:dyDescent="0.25">
      <c r="A58" s="147" t="s">
        <v>435</v>
      </c>
      <c r="B58" s="148" t="s">
        <v>395</v>
      </c>
      <c r="C58" s="438"/>
      <c r="D58" s="149"/>
    </row>
    <row r="59" spans="1:4" x14ac:dyDescent="0.25">
      <c r="A59" s="150" t="s">
        <v>436</v>
      </c>
      <c r="B59" s="148">
        <v>10</v>
      </c>
      <c r="C59" s="438">
        <v>10.5</v>
      </c>
      <c r="D59" s="149" t="s">
        <v>437</v>
      </c>
    </row>
    <row r="60" spans="1:4" x14ac:dyDescent="0.25">
      <c r="A60" s="150" t="s">
        <v>438</v>
      </c>
      <c r="B60" s="148">
        <v>10</v>
      </c>
      <c r="C60" s="438">
        <v>10.5</v>
      </c>
      <c r="D60" s="149" t="s">
        <v>437</v>
      </c>
    </row>
    <row r="61" spans="1:4" x14ac:dyDescent="0.25">
      <c r="A61" s="150" t="s">
        <v>439</v>
      </c>
      <c r="B61" s="148">
        <v>52</v>
      </c>
      <c r="C61" s="438">
        <v>53.5</v>
      </c>
      <c r="D61" s="149" t="s">
        <v>440</v>
      </c>
    </row>
    <row r="62" spans="1:4" x14ac:dyDescent="0.25">
      <c r="A62" s="150" t="s">
        <v>441</v>
      </c>
      <c r="B62" s="148">
        <v>75</v>
      </c>
      <c r="C62" s="438">
        <v>77</v>
      </c>
      <c r="D62" s="149" t="s">
        <v>440</v>
      </c>
    </row>
    <row r="63" spans="1:4" x14ac:dyDescent="0.25">
      <c r="A63" s="150" t="s">
        <v>442</v>
      </c>
      <c r="B63" s="148">
        <v>52</v>
      </c>
      <c r="C63" s="438">
        <v>53.5</v>
      </c>
      <c r="D63" s="149" t="s">
        <v>440</v>
      </c>
    </row>
    <row r="64" spans="1:4" x14ac:dyDescent="0.25">
      <c r="A64" s="150" t="s">
        <v>443</v>
      </c>
      <c r="B64" s="148">
        <v>75</v>
      </c>
      <c r="C64" s="438">
        <v>77</v>
      </c>
      <c r="D64" s="149" t="s">
        <v>440</v>
      </c>
    </row>
    <row r="65" spans="1:4" x14ac:dyDescent="0.25">
      <c r="A65" s="156" t="s">
        <v>1196</v>
      </c>
      <c r="B65" s="148" t="s">
        <v>395</v>
      </c>
      <c r="C65" s="438"/>
      <c r="D65" s="149"/>
    </row>
    <row r="66" spans="1:4" x14ac:dyDescent="0.25">
      <c r="A66" s="157" t="s">
        <v>444</v>
      </c>
      <c r="B66" s="148" t="s">
        <v>395</v>
      </c>
      <c r="C66" s="438"/>
      <c r="D66" s="149"/>
    </row>
    <row r="67" spans="1:4" s="508" customFormat="1" x14ac:dyDescent="0.25">
      <c r="A67" s="151" t="s">
        <v>445</v>
      </c>
      <c r="B67" s="154">
        <v>575</v>
      </c>
      <c r="C67" s="532">
        <v>575</v>
      </c>
      <c r="D67" s="155" t="s">
        <v>446</v>
      </c>
    </row>
    <row r="68" spans="1:4" x14ac:dyDescent="0.25">
      <c r="A68" s="151" t="s">
        <v>447</v>
      </c>
      <c r="B68" s="154">
        <v>25</v>
      </c>
      <c r="C68" s="154">
        <v>25</v>
      </c>
      <c r="D68" s="155" t="s">
        <v>448</v>
      </c>
    </row>
    <row r="69" spans="1:4" x14ac:dyDescent="0.25">
      <c r="A69" s="151" t="s">
        <v>449</v>
      </c>
      <c r="B69" s="154">
        <v>80</v>
      </c>
      <c r="C69" s="154">
        <v>80</v>
      </c>
      <c r="D69" s="155"/>
    </row>
    <row r="70" spans="1:4" x14ac:dyDescent="0.25">
      <c r="A70" s="158" t="s">
        <v>450</v>
      </c>
      <c r="B70" s="154" t="s">
        <v>395</v>
      </c>
      <c r="C70" s="154" t="s">
        <v>395</v>
      </c>
      <c r="D70" s="155"/>
    </row>
    <row r="71" spans="1:4" x14ac:dyDescent="0.25">
      <c r="A71" s="151" t="s">
        <v>451</v>
      </c>
      <c r="B71" s="154">
        <v>575</v>
      </c>
      <c r="C71" s="154">
        <v>575</v>
      </c>
      <c r="D71" s="155" t="s">
        <v>452</v>
      </c>
    </row>
    <row r="72" spans="1:4" x14ac:dyDescent="0.25">
      <c r="A72" s="151" t="s">
        <v>453</v>
      </c>
      <c r="B72" s="159">
        <v>25</v>
      </c>
      <c r="C72" s="159">
        <v>25</v>
      </c>
      <c r="D72" s="155" t="s">
        <v>454</v>
      </c>
    </row>
    <row r="73" spans="1:4" x14ac:dyDescent="0.25">
      <c r="A73" s="151" t="s">
        <v>455</v>
      </c>
      <c r="B73" s="154">
        <v>61</v>
      </c>
      <c r="C73" s="154">
        <v>61</v>
      </c>
      <c r="D73" s="155"/>
    </row>
    <row r="74" spans="1:4" x14ac:dyDescent="0.25">
      <c r="A74" s="151" t="s">
        <v>456</v>
      </c>
      <c r="B74" s="154">
        <v>111.5</v>
      </c>
      <c r="C74" s="154">
        <v>111.5</v>
      </c>
      <c r="D74" s="155"/>
    </row>
    <row r="75" spans="1:4" x14ac:dyDescent="0.25">
      <c r="A75" s="153" t="s">
        <v>458</v>
      </c>
      <c r="B75" s="154" t="s">
        <v>395</v>
      </c>
      <c r="C75" s="154" t="s">
        <v>395</v>
      </c>
      <c r="D75" s="155"/>
    </row>
    <row r="76" spans="1:4" x14ac:dyDescent="0.25">
      <c r="A76" s="151" t="s">
        <v>459</v>
      </c>
      <c r="B76" s="154">
        <v>97</v>
      </c>
      <c r="C76" s="154">
        <v>97</v>
      </c>
      <c r="D76" s="155" t="s">
        <v>460</v>
      </c>
    </row>
    <row r="77" spans="1:4" x14ac:dyDescent="0.25">
      <c r="A77" s="151" t="s">
        <v>1457</v>
      </c>
      <c r="B77" s="154">
        <v>33.494999999999997</v>
      </c>
      <c r="C77" s="154">
        <v>33.494999999999997</v>
      </c>
      <c r="D77" s="155"/>
    </row>
    <row r="78" spans="1:4" x14ac:dyDescent="0.25">
      <c r="A78" s="150" t="s">
        <v>461</v>
      </c>
      <c r="B78" s="148">
        <v>53</v>
      </c>
      <c r="C78" s="148">
        <v>53</v>
      </c>
      <c r="D78" s="149"/>
    </row>
    <row r="79" spans="1:4" x14ac:dyDescent="0.25">
      <c r="A79" s="158" t="s">
        <v>462</v>
      </c>
      <c r="B79" s="154" t="s">
        <v>395</v>
      </c>
      <c r="C79" s="154" t="s">
        <v>395</v>
      </c>
      <c r="D79" s="155"/>
    </row>
    <row r="80" spans="1:4" x14ac:dyDescent="0.25">
      <c r="A80" s="151" t="s">
        <v>463</v>
      </c>
      <c r="B80" s="154">
        <v>825</v>
      </c>
      <c r="C80" s="154">
        <v>825</v>
      </c>
      <c r="D80" s="155" t="s">
        <v>464</v>
      </c>
    </row>
    <row r="81" spans="1:4" x14ac:dyDescent="0.25">
      <c r="A81" s="151" t="s">
        <v>465</v>
      </c>
      <c r="B81" s="159">
        <v>25</v>
      </c>
      <c r="C81" s="159">
        <v>25</v>
      </c>
      <c r="D81" s="155" t="s">
        <v>454</v>
      </c>
    </row>
    <row r="82" spans="1:4" x14ac:dyDescent="0.25">
      <c r="A82" s="158" t="s">
        <v>466</v>
      </c>
      <c r="B82" s="154" t="s">
        <v>395</v>
      </c>
      <c r="C82" s="439"/>
      <c r="D82" s="155"/>
    </row>
    <row r="83" spans="1:4" x14ac:dyDescent="0.25">
      <c r="A83" s="151" t="s">
        <v>1458</v>
      </c>
      <c r="B83" s="154">
        <v>320</v>
      </c>
      <c r="C83" s="439">
        <v>329.5</v>
      </c>
      <c r="D83" s="155" t="s">
        <v>467</v>
      </c>
    </row>
    <row r="84" spans="1:4" x14ac:dyDescent="0.25">
      <c r="A84" s="151" t="s">
        <v>468</v>
      </c>
      <c r="B84" s="154">
        <v>428.5</v>
      </c>
      <c r="C84" s="439">
        <v>441</v>
      </c>
      <c r="D84" s="155" t="s">
        <v>406</v>
      </c>
    </row>
    <row r="85" spans="1:4" s="152" customFormat="1" ht="14.25" x14ac:dyDescent="0.2">
      <c r="A85" s="517" t="s">
        <v>1459</v>
      </c>
      <c r="B85" s="533">
        <v>50</v>
      </c>
      <c r="C85" s="533">
        <v>50</v>
      </c>
      <c r="D85" s="518" t="s">
        <v>1460</v>
      </c>
    </row>
    <row r="86" spans="1:4" x14ac:dyDescent="0.25">
      <c r="A86" s="150" t="s">
        <v>469</v>
      </c>
      <c r="B86" s="148">
        <v>15.5</v>
      </c>
      <c r="C86" s="439">
        <v>16</v>
      </c>
      <c r="D86" s="149" t="s">
        <v>406</v>
      </c>
    </row>
    <row r="87" spans="1:4" x14ac:dyDescent="0.25">
      <c r="A87" s="150" t="s">
        <v>470</v>
      </c>
      <c r="B87" s="148">
        <v>187</v>
      </c>
      <c r="C87" s="439">
        <v>192.5</v>
      </c>
      <c r="D87" s="149" t="s">
        <v>406</v>
      </c>
    </row>
    <row r="88" spans="1:4" x14ac:dyDescent="0.25">
      <c r="A88" s="150" t="s">
        <v>471</v>
      </c>
      <c r="B88" s="148">
        <v>223</v>
      </c>
      <c r="C88" s="439">
        <v>229.5</v>
      </c>
      <c r="D88" s="149" t="s">
        <v>406</v>
      </c>
    </row>
    <row r="89" spans="1:4" x14ac:dyDescent="0.25">
      <c r="A89" s="150" t="s">
        <v>472</v>
      </c>
      <c r="B89" s="148">
        <v>299.5</v>
      </c>
      <c r="C89" s="439">
        <v>308</v>
      </c>
      <c r="D89" s="149" t="s">
        <v>406</v>
      </c>
    </row>
    <row r="90" spans="1:4" x14ac:dyDescent="0.25">
      <c r="A90" s="157" t="s">
        <v>473</v>
      </c>
      <c r="B90" s="148" t="s">
        <v>395</v>
      </c>
      <c r="C90" s="439"/>
      <c r="D90" s="149"/>
    </row>
    <row r="91" spans="1:4" x14ac:dyDescent="0.25">
      <c r="A91" s="150" t="s">
        <v>474</v>
      </c>
      <c r="B91" s="148">
        <v>175.5</v>
      </c>
      <c r="C91" s="439">
        <v>180.5</v>
      </c>
      <c r="D91" s="149" t="s">
        <v>406</v>
      </c>
    </row>
    <row r="92" spans="1:4" x14ac:dyDescent="0.25">
      <c r="A92" s="150" t="s">
        <v>475</v>
      </c>
      <c r="B92" s="148">
        <v>67</v>
      </c>
      <c r="C92" s="439">
        <v>69</v>
      </c>
      <c r="D92" s="149" t="s">
        <v>407</v>
      </c>
    </row>
    <row r="93" spans="1:4" x14ac:dyDescent="0.25">
      <c r="A93" s="157" t="s">
        <v>476</v>
      </c>
      <c r="B93" s="148" t="s">
        <v>395</v>
      </c>
      <c r="C93" s="439"/>
      <c r="D93" s="149"/>
    </row>
    <row r="94" spans="1:4" x14ac:dyDescent="0.25">
      <c r="A94" s="150" t="s">
        <v>477</v>
      </c>
      <c r="B94" s="148">
        <v>160</v>
      </c>
      <c r="C94" s="439">
        <v>165.5</v>
      </c>
      <c r="D94" s="149" t="s">
        <v>478</v>
      </c>
    </row>
    <row r="95" spans="1:4" x14ac:dyDescent="0.25">
      <c r="A95" s="150" t="s">
        <v>479</v>
      </c>
      <c r="B95" s="148">
        <v>87.5</v>
      </c>
      <c r="C95" s="439">
        <v>90</v>
      </c>
      <c r="D95" s="149" t="s">
        <v>480</v>
      </c>
    </row>
    <row r="96" spans="1:4" x14ac:dyDescent="0.25">
      <c r="A96" s="150" t="s">
        <v>481</v>
      </c>
      <c r="B96" s="148">
        <v>87.5</v>
      </c>
      <c r="C96" s="439">
        <v>90</v>
      </c>
      <c r="D96" s="149" t="s">
        <v>482</v>
      </c>
    </row>
    <row r="97" spans="1:4" x14ac:dyDescent="0.25">
      <c r="A97" s="151" t="s">
        <v>483</v>
      </c>
      <c r="B97" s="154">
        <v>87.5</v>
      </c>
      <c r="C97" s="439">
        <v>90</v>
      </c>
      <c r="D97" s="155" t="s">
        <v>482</v>
      </c>
    </row>
    <row r="98" spans="1:4" x14ac:dyDescent="0.25">
      <c r="A98" s="151" t="s">
        <v>484</v>
      </c>
      <c r="B98" s="154">
        <v>175.5</v>
      </c>
      <c r="C98" s="439">
        <v>180.5</v>
      </c>
      <c r="D98" s="155" t="s">
        <v>482</v>
      </c>
    </row>
    <row r="99" spans="1:4" x14ac:dyDescent="0.25">
      <c r="A99" s="151" t="s">
        <v>485</v>
      </c>
      <c r="B99" s="154">
        <v>85</v>
      </c>
      <c r="C99" s="439">
        <v>87.5</v>
      </c>
      <c r="D99" s="155" t="s">
        <v>486</v>
      </c>
    </row>
    <row r="100" spans="1:4" x14ac:dyDescent="0.25">
      <c r="A100" s="151" t="s">
        <v>487</v>
      </c>
      <c r="B100" s="154">
        <v>10</v>
      </c>
      <c r="C100" s="439">
        <v>10.5</v>
      </c>
      <c r="D100" s="155" t="s">
        <v>488</v>
      </c>
    </row>
    <row r="101" spans="1:4" x14ac:dyDescent="0.25">
      <c r="A101" s="151" t="s">
        <v>489</v>
      </c>
      <c r="B101" s="154">
        <v>200</v>
      </c>
      <c r="C101" s="439">
        <v>206</v>
      </c>
      <c r="D101" s="155" t="s">
        <v>457</v>
      </c>
    </row>
    <row r="102" spans="1:4" s="101" customFormat="1" x14ac:dyDescent="0.25">
      <c r="A102" s="534" t="s">
        <v>490</v>
      </c>
      <c r="B102" s="532">
        <v>10</v>
      </c>
      <c r="C102" s="532">
        <v>10</v>
      </c>
      <c r="D102" s="511" t="s">
        <v>491</v>
      </c>
    </row>
    <row r="103" spans="1:4" x14ac:dyDescent="0.25">
      <c r="A103" s="151" t="s">
        <v>1461</v>
      </c>
      <c r="B103" s="154">
        <v>85.5</v>
      </c>
      <c r="C103" s="439">
        <v>88</v>
      </c>
      <c r="D103" s="155" t="s">
        <v>492</v>
      </c>
    </row>
    <row r="104" spans="1:4" x14ac:dyDescent="0.25">
      <c r="A104" s="151" t="s">
        <v>1462</v>
      </c>
      <c r="B104" s="154">
        <v>54</v>
      </c>
      <c r="C104" s="439">
        <v>56</v>
      </c>
      <c r="D104" s="155" t="s">
        <v>492</v>
      </c>
    </row>
    <row r="105" spans="1:4" x14ac:dyDescent="0.25">
      <c r="A105" s="158" t="s">
        <v>493</v>
      </c>
      <c r="B105" s="154" t="s">
        <v>395</v>
      </c>
      <c r="C105" s="439"/>
      <c r="D105" s="155"/>
    </row>
    <row r="106" spans="1:4" x14ac:dyDescent="0.25">
      <c r="A106" s="517" t="s">
        <v>1463</v>
      </c>
      <c r="B106" s="159">
        <v>140</v>
      </c>
      <c r="C106" s="439">
        <v>144</v>
      </c>
      <c r="D106" s="155" t="s">
        <v>457</v>
      </c>
    </row>
    <row r="107" spans="1:4" x14ac:dyDescent="0.25">
      <c r="A107" s="517" t="s">
        <v>1464</v>
      </c>
      <c r="B107" s="159">
        <v>15</v>
      </c>
      <c r="C107" s="439">
        <v>15.5</v>
      </c>
      <c r="D107" s="518" t="s">
        <v>491</v>
      </c>
    </row>
    <row r="108" spans="1:4" x14ac:dyDescent="0.25">
      <c r="A108" s="158" t="s">
        <v>494</v>
      </c>
      <c r="B108" s="154" t="s">
        <v>395</v>
      </c>
      <c r="C108" s="439"/>
      <c r="D108" s="155"/>
    </row>
    <row r="109" spans="1:4" x14ac:dyDescent="0.25">
      <c r="A109" s="151" t="s">
        <v>495</v>
      </c>
      <c r="B109" s="154">
        <v>80</v>
      </c>
      <c r="C109" s="439">
        <v>82.5</v>
      </c>
      <c r="D109" s="155" t="s">
        <v>496</v>
      </c>
    </row>
    <row r="110" spans="1:4" x14ac:dyDescent="0.25">
      <c r="A110" s="151" t="s">
        <v>497</v>
      </c>
      <c r="B110" s="154">
        <v>180</v>
      </c>
      <c r="C110" s="439">
        <v>185</v>
      </c>
      <c r="D110" s="155" t="s">
        <v>496</v>
      </c>
    </row>
    <row r="111" spans="1:4" x14ac:dyDescent="0.25">
      <c r="A111" s="151" t="s">
        <v>498</v>
      </c>
      <c r="B111" s="154">
        <v>183</v>
      </c>
      <c r="C111" s="439">
        <v>188.5</v>
      </c>
      <c r="D111" s="155"/>
    </row>
    <row r="112" spans="1:4" x14ac:dyDescent="0.25">
      <c r="A112" s="151" t="s">
        <v>499</v>
      </c>
      <c r="B112" s="154">
        <v>64</v>
      </c>
      <c r="C112" s="439">
        <v>66</v>
      </c>
      <c r="D112" s="155"/>
    </row>
    <row r="113" spans="1:4" x14ac:dyDescent="0.25">
      <c r="A113" s="151" t="s">
        <v>500</v>
      </c>
      <c r="B113" s="154">
        <v>183</v>
      </c>
      <c r="C113" s="439">
        <v>188.5</v>
      </c>
      <c r="D113" s="155" t="s">
        <v>501</v>
      </c>
    </row>
    <row r="114" spans="1:4" x14ac:dyDescent="0.25">
      <c r="A114" s="151" t="s">
        <v>502</v>
      </c>
      <c r="B114" s="154">
        <v>100</v>
      </c>
      <c r="C114" s="439">
        <v>103</v>
      </c>
      <c r="D114" s="155" t="s">
        <v>503</v>
      </c>
    </row>
    <row r="115" spans="1:4" x14ac:dyDescent="0.25">
      <c r="A115" s="151" t="s">
        <v>504</v>
      </c>
      <c r="B115" s="154">
        <v>50</v>
      </c>
      <c r="C115" s="439">
        <v>51.5</v>
      </c>
      <c r="D115" s="155" t="s">
        <v>505</v>
      </c>
    </row>
    <row r="116" spans="1:4" x14ac:dyDescent="0.25">
      <c r="A116" s="151" t="s">
        <v>506</v>
      </c>
      <c r="B116" s="154">
        <v>40</v>
      </c>
      <c r="C116" s="439">
        <v>41</v>
      </c>
      <c r="D116" s="155" t="s">
        <v>507</v>
      </c>
    </row>
    <row r="117" spans="1:4" x14ac:dyDescent="0.25">
      <c r="A117" s="151" t="s">
        <v>508</v>
      </c>
      <c r="B117" s="154">
        <v>190</v>
      </c>
      <c r="C117" s="439">
        <v>195.5</v>
      </c>
      <c r="D117" s="155" t="s">
        <v>509</v>
      </c>
    </row>
    <row r="118" spans="1:4" x14ac:dyDescent="0.25">
      <c r="A118" s="153" t="s">
        <v>1465</v>
      </c>
      <c r="B118" s="154">
        <v>120</v>
      </c>
      <c r="C118" s="439">
        <v>123.5</v>
      </c>
      <c r="D118" s="155"/>
    </row>
    <row r="119" spans="1:4" x14ac:dyDescent="0.25">
      <c r="A119" s="158" t="s">
        <v>510</v>
      </c>
      <c r="B119" s="154" t="s">
        <v>395</v>
      </c>
      <c r="C119" s="439"/>
      <c r="D119" s="155"/>
    </row>
    <row r="120" spans="1:4" x14ac:dyDescent="0.25">
      <c r="A120" s="151" t="s">
        <v>511</v>
      </c>
      <c r="B120" s="154">
        <v>110</v>
      </c>
      <c r="C120" s="439">
        <v>113</v>
      </c>
      <c r="D120" s="155" t="s">
        <v>512</v>
      </c>
    </row>
    <row r="121" spans="1:4" x14ac:dyDescent="0.25">
      <c r="A121" s="151" t="s">
        <v>513</v>
      </c>
      <c r="B121" s="159">
        <v>13</v>
      </c>
      <c r="C121" s="439">
        <v>13.5</v>
      </c>
      <c r="D121" s="155" t="s">
        <v>514</v>
      </c>
    </row>
    <row r="122" spans="1:4" x14ac:dyDescent="0.25">
      <c r="A122" s="156" t="s">
        <v>1197</v>
      </c>
      <c r="B122" s="148" t="s">
        <v>395</v>
      </c>
      <c r="C122" s="438"/>
      <c r="D122" s="149"/>
    </row>
    <row r="123" spans="1:4" x14ac:dyDescent="0.25">
      <c r="A123" s="151" t="s">
        <v>515</v>
      </c>
      <c r="B123" s="154">
        <v>500</v>
      </c>
      <c r="C123" s="154">
        <f>B123*1.029</f>
        <v>514.5</v>
      </c>
      <c r="D123" s="155" t="s">
        <v>516</v>
      </c>
    </row>
    <row r="124" spans="1:4" x14ac:dyDescent="0.25">
      <c r="A124" s="151" t="s">
        <v>517</v>
      </c>
      <c r="B124" s="154">
        <v>750</v>
      </c>
      <c r="C124" s="154">
        <v>772</v>
      </c>
      <c r="D124" s="155" t="s">
        <v>518</v>
      </c>
    </row>
    <row r="125" spans="1:4" x14ac:dyDescent="0.25">
      <c r="A125" s="151" t="s">
        <v>519</v>
      </c>
      <c r="B125" s="154">
        <v>950</v>
      </c>
      <c r="C125" s="154">
        <v>977.5</v>
      </c>
      <c r="D125" s="155" t="s">
        <v>520</v>
      </c>
    </row>
    <row r="126" spans="1:4" x14ac:dyDescent="0.25">
      <c r="A126" s="151" t="s">
        <v>521</v>
      </c>
      <c r="B126" s="154">
        <v>600</v>
      </c>
      <c r="C126" s="154">
        <v>617.5</v>
      </c>
      <c r="D126" s="155" t="s">
        <v>1466</v>
      </c>
    </row>
    <row r="127" spans="1:4" ht="28.5" x14ac:dyDescent="0.25">
      <c r="A127" s="151" t="s">
        <v>522</v>
      </c>
      <c r="B127" s="154">
        <v>250</v>
      </c>
      <c r="C127" s="154">
        <v>257</v>
      </c>
      <c r="D127" s="155" t="s">
        <v>406</v>
      </c>
    </row>
    <row r="128" spans="1:4" x14ac:dyDescent="0.25">
      <c r="A128" s="151" t="s">
        <v>523</v>
      </c>
      <c r="B128" s="154">
        <v>250</v>
      </c>
      <c r="C128" s="154">
        <v>257</v>
      </c>
      <c r="D128" s="155" t="s">
        <v>406</v>
      </c>
    </row>
    <row r="129" spans="1:4" x14ac:dyDescent="0.25">
      <c r="A129" s="151" t="s">
        <v>524</v>
      </c>
      <c r="B129" s="154">
        <v>350</v>
      </c>
      <c r="C129" s="154">
        <v>360</v>
      </c>
      <c r="D129" s="155" t="s">
        <v>525</v>
      </c>
    </row>
    <row r="130" spans="1:4" x14ac:dyDescent="0.25">
      <c r="A130" s="151" t="s">
        <v>526</v>
      </c>
      <c r="B130" s="154">
        <v>800</v>
      </c>
      <c r="C130" s="154">
        <v>823</v>
      </c>
      <c r="D130" s="155" t="s">
        <v>525</v>
      </c>
    </row>
    <row r="131" spans="1:4" x14ac:dyDescent="0.25">
      <c r="A131" s="151" t="s">
        <v>527</v>
      </c>
      <c r="B131" s="154">
        <v>1300</v>
      </c>
      <c r="C131" s="154">
        <v>1338</v>
      </c>
      <c r="D131" s="155" t="s">
        <v>1467</v>
      </c>
    </row>
    <row r="132" spans="1:4" x14ac:dyDescent="0.25">
      <c r="A132" s="151" t="s">
        <v>528</v>
      </c>
      <c r="B132" s="154">
        <v>400</v>
      </c>
      <c r="C132" s="154">
        <v>411.5</v>
      </c>
      <c r="D132" s="155" t="s">
        <v>406</v>
      </c>
    </row>
    <row r="133" spans="1:4" s="152" customFormat="1" ht="14.25" x14ac:dyDescent="0.2">
      <c r="A133" s="519" t="s">
        <v>1468</v>
      </c>
      <c r="B133" s="520"/>
      <c r="C133" s="510">
        <v>50</v>
      </c>
      <c r="D133" s="511" t="s">
        <v>406</v>
      </c>
    </row>
    <row r="134" spans="1:4" x14ac:dyDescent="0.25">
      <c r="A134" s="156" t="s">
        <v>1198</v>
      </c>
      <c r="B134" s="148" t="s">
        <v>395</v>
      </c>
      <c r="C134" s="438"/>
      <c r="D134" s="149"/>
    </row>
    <row r="135" spans="1:4" x14ac:dyDescent="0.25">
      <c r="A135" s="157" t="s">
        <v>529</v>
      </c>
      <c r="B135" s="148" t="s">
        <v>395</v>
      </c>
      <c r="C135" s="438"/>
      <c r="D135" s="149"/>
    </row>
    <row r="136" spans="1:4" x14ac:dyDescent="0.25">
      <c r="A136" s="150" t="s">
        <v>530</v>
      </c>
      <c r="B136" s="148">
        <v>800</v>
      </c>
      <c r="C136" s="438">
        <v>823</v>
      </c>
      <c r="D136" s="149" t="s">
        <v>531</v>
      </c>
    </row>
    <row r="137" spans="1:4" x14ac:dyDescent="0.25">
      <c r="A137" s="150" t="s">
        <v>532</v>
      </c>
      <c r="B137" s="148">
        <v>600</v>
      </c>
      <c r="C137" s="438">
        <v>617.5</v>
      </c>
      <c r="D137" s="149"/>
    </row>
    <row r="138" spans="1:4" x14ac:dyDescent="0.25">
      <c r="A138" s="150" t="s">
        <v>533</v>
      </c>
      <c r="B138" s="148">
        <v>600</v>
      </c>
      <c r="C138" s="438">
        <v>617.5</v>
      </c>
      <c r="D138" s="149" t="s">
        <v>531</v>
      </c>
    </row>
    <row r="139" spans="1:4" x14ac:dyDescent="0.25">
      <c r="A139" s="150" t="s">
        <v>534</v>
      </c>
      <c r="B139" s="148">
        <v>500</v>
      </c>
      <c r="C139" s="438">
        <f t="shared" ref="C139:C158" si="1">B139*1.029</f>
        <v>514.5</v>
      </c>
      <c r="D139" s="149"/>
    </row>
    <row r="140" spans="1:4" x14ac:dyDescent="0.25">
      <c r="A140" s="157" t="s">
        <v>535</v>
      </c>
      <c r="B140" s="148" t="s">
        <v>395</v>
      </c>
      <c r="C140" s="438"/>
      <c r="D140" s="149"/>
    </row>
    <row r="141" spans="1:4" x14ac:dyDescent="0.25">
      <c r="A141" s="150" t="s">
        <v>536</v>
      </c>
      <c r="B141" s="148">
        <v>87.78</v>
      </c>
      <c r="C141" s="438">
        <v>90.5</v>
      </c>
      <c r="D141" s="149" t="s">
        <v>537</v>
      </c>
    </row>
    <row r="142" spans="1:4" x14ac:dyDescent="0.25">
      <c r="A142" s="150" t="s">
        <v>538</v>
      </c>
      <c r="B142" s="148">
        <v>66.88</v>
      </c>
      <c r="C142" s="438">
        <v>69</v>
      </c>
      <c r="D142" s="149"/>
    </row>
    <row r="143" spans="1:4" x14ac:dyDescent="0.25">
      <c r="A143" s="150" t="s">
        <v>539</v>
      </c>
      <c r="B143" s="148">
        <v>700</v>
      </c>
      <c r="C143" s="438">
        <v>720.5</v>
      </c>
      <c r="D143" s="149" t="s">
        <v>540</v>
      </c>
    </row>
    <row r="144" spans="1:4" x14ac:dyDescent="0.25">
      <c r="A144" s="158" t="s">
        <v>1469</v>
      </c>
      <c r="B144" s="154"/>
      <c r="C144" s="439"/>
      <c r="D144" s="155"/>
    </row>
    <row r="145" spans="1:4" x14ac:dyDescent="0.25">
      <c r="A145" s="151" t="s">
        <v>541</v>
      </c>
      <c r="B145" s="154">
        <v>80</v>
      </c>
      <c r="C145" s="439">
        <v>82.5</v>
      </c>
      <c r="D145" s="155" t="s">
        <v>542</v>
      </c>
    </row>
    <row r="146" spans="1:4" x14ac:dyDescent="0.25">
      <c r="A146" s="151" t="s">
        <v>543</v>
      </c>
      <c r="B146" s="154">
        <v>120</v>
      </c>
      <c r="C146" s="439">
        <v>123.5</v>
      </c>
      <c r="D146" s="155" t="s">
        <v>544</v>
      </c>
    </row>
    <row r="147" spans="1:4" x14ac:dyDescent="0.25">
      <c r="A147" s="158" t="s">
        <v>545</v>
      </c>
      <c r="B147" s="154">
        <v>120</v>
      </c>
      <c r="C147" s="439">
        <v>123.5</v>
      </c>
      <c r="D147" s="155"/>
    </row>
    <row r="148" spans="1:4" x14ac:dyDescent="0.25">
      <c r="A148" s="521" t="s">
        <v>1470</v>
      </c>
      <c r="B148" s="154"/>
      <c r="C148" s="439"/>
      <c r="D148" s="155"/>
    </row>
    <row r="149" spans="1:4" x14ac:dyDescent="0.25">
      <c r="A149" s="519" t="s">
        <v>1471</v>
      </c>
      <c r="B149" s="154"/>
      <c r="C149" s="439">
        <v>71.06</v>
      </c>
      <c r="D149" s="511" t="s">
        <v>1472</v>
      </c>
    </row>
    <row r="150" spans="1:4" x14ac:dyDescent="0.25">
      <c r="A150" s="519" t="s">
        <v>1473</v>
      </c>
      <c r="B150" s="154"/>
      <c r="C150" s="439">
        <v>14.630000000000024</v>
      </c>
      <c r="D150" s="511" t="s">
        <v>1474</v>
      </c>
    </row>
    <row r="151" spans="1:4" x14ac:dyDescent="0.25">
      <c r="A151" s="156" t="s">
        <v>1199</v>
      </c>
      <c r="B151" s="148" t="s">
        <v>395</v>
      </c>
      <c r="C151" s="438"/>
      <c r="D151" s="149"/>
    </row>
    <row r="152" spans="1:4" x14ac:dyDescent="0.25">
      <c r="A152" s="150" t="s">
        <v>546</v>
      </c>
      <c r="B152" s="148">
        <v>300</v>
      </c>
      <c r="C152" s="438">
        <v>309</v>
      </c>
      <c r="D152" s="149" t="s">
        <v>547</v>
      </c>
    </row>
    <row r="153" spans="1:4" x14ac:dyDescent="0.25">
      <c r="A153" s="150" t="s">
        <v>548</v>
      </c>
      <c r="B153" s="148">
        <v>340</v>
      </c>
      <c r="C153" s="438">
        <v>350</v>
      </c>
      <c r="D153" s="149" t="s">
        <v>547</v>
      </c>
    </row>
    <row r="154" spans="1:4" x14ac:dyDescent="0.25">
      <c r="A154" s="150" t="s">
        <v>549</v>
      </c>
      <c r="B154" s="148">
        <v>150</v>
      </c>
      <c r="C154" s="438">
        <v>154.5</v>
      </c>
      <c r="D154" s="149" t="s">
        <v>550</v>
      </c>
    </row>
    <row r="155" spans="1:4" x14ac:dyDescent="0.25">
      <c r="A155" s="150" t="s">
        <v>551</v>
      </c>
      <c r="B155" s="148">
        <v>800</v>
      </c>
      <c r="C155" s="438">
        <v>823</v>
      </c>
      <c r="D155" s="149" t="s">
        <v>552</v>
      </c>
    </row>
    <row r="156" spans="1:4" ht="28.5" x14ac:dyDescent="0.25">
      <c r="A156" s="150" t="s">
        <v>553</v>
      </c>
      <c r="B156" s="148">
        <v>250</v>
      </c>
      <c r="C156" s="438">
        <v>257.5</v>
      </c>
      <c r="D156" s="149" t="s">
        <v>554</v>
      </c>
    </row>
    <row r="157" spans="1:4" x14ac:dyDescent="0.25">
      <c r="A157" s="150" t="s">
        <v>555</v>
      </c>
      <c r="B157" s="148">
        <v>31.5</v>
      </c>
      <c r="C157" s="438">
        <v>32.5</v>
      </c>
      <c r="D157" s="149"/>
    </row>
    <row r="158" spans="1:4" x14ac:dyDescent="0.25">
      <c r="A158" s="150" t="s">
        <v>556</v>
      </c>
      <c r="B158" s="148">
        <v>1000</v>
      </c>
      <c r="C158" s="438">
        <f t="shared" si="1"/>
        <v>1029</v>
      </c>
      <c r="D158" s="149" t="s">
        <v>557</v>
      </c>
    </row>
    <row r="159" spans="1:4" x14ac:dyDescent="0.25">
      <c r="A159" s="151" t="s">
        <v>558</v>
      </c>
      <c r="B159" s="154">
        <v>507.5</v>
      </c>
      <c r="C159" s="438">
        <v>522</v>
      </c>
      <c r="D159" s="155"/>
    </row>
    <row r="160" spans="1:4" x14ac:dyDescent="0.25">
      <c r="A160" s="151" t="s">
        <v>559</v>
      </c>
      <c r="B160" s="154">
        <v>280</v>
      </c>
      <c r="C160" s="438">
        <v>288</v>
      </c>
      <c r="D160" s="155" t="s">
        <v>560</v>
      </c>
    </row>
    <row r="161" spans="1:4" x14ac:dyDescent="0.25">
      <c r="A161" s="151" t="s">
        <v>561</v>
      </c>
      <c r="B161" s="154">
        <v>200</v>
      </c>
      <c r="C161" s="438">
        <v>206</v>
      </c>
      <c r="D161" s="155" t="s">
        <v>562</v>
      </c>
    </row>
    <row r="162" spans="1:4" x14ac:dyDescent="0.25">
      <c r="A162" s="156" t="s">
        <v>1200</v>
      </c>
      <c r="B162" s="148" t="s">
        <v>395</v>
      </c>
      <c r="C162" s="438"/>
      <c r="D162" s="149"/>
    </row>
    <row r="163" spans="1:4" s="139" customFormat="1" ht="14.25" x14ac:dyDescent="0.2">
      <c r="A163" s="519" t="s">
        <v>1475</v>
      </c>
      <c r="B163" s="154"/>
      <c r="C163" s="439">
        <v>50</v>
      </c>
      <c r="D163" s="155" t="s">
        <v>1476</v>
      </c>
    </row>
    <row r="164" spans="1:4" s="139" customFormat="1" ht="14.25" x14ac:dyDescent="0.2">
      <c r="A164" s="519" t="s">
        <v>1477</v>
      </c>
      <c r="B164" s="154"/>
      <c r="C164" s="439">
        <v>28.92</v>
      </c>
      <c r="D164" s="155" t="s">
        <v>406</v>
      </c>
    </row>
    <row r="165" spans="1:4" x14ac:dyDescent="0.25">
      <c r="A165" s="150" t="s">
        <v>563</v>
      </c>
      <c r="B165" s="148">
        <v>160</v>
      </c>
      <c r="C165" s="438">
        <v>165</v>
      </c>
      <c r="D165" s="149" t="s">
        <v>564</v>
      </c>
    </row>
    <row r="166" spans="1:4" x14ac:dyDescent="0.25">
      <c r="A166" s="150" t="s">
        <v>565</v>
      </c>
      <c r="B166" s="148">
        <v>280</v>
      </c>
      <c r="C166" s="438">
        <v>288</v>
      </c>
      <c r="D166" s="149" t="s">
        <v>566</v>
      </c>
    </row>
    <row r="167" spans="1:4" x14ac:dyDescent="0.25">
      <c r="A167" s="150" t="s">
        <v>567</v>
      </c>
      <c r="B167" s="148">
        <v>380</v>
      </c>
      <c r="C167" s="438">
        <v>391</v>
      </c>
      <c r="D167" s="149"/>
    </row>
    <row r="168" spans="1:4" x14ac:dyDescent="0.25">
      <c r="A168" s="150" t="s">
        <v>568</v>
      </c>
      <c r="B168" s="148">
        <v>105</v>
      </c>
      <c r="C168" s="438">
        <v>108</v>
      </c>
      <c r="D168" s="149"/>
    </row>
    <row r="169" spans="1:4" x14ac:dyDescent="0.25">
      <c r="A169" s="150" t="s">
        <v>569</v>
      </c>
      <c r="B169" s="148">
        <v>81</v>
      </c>
      <c r="C169" s="438">
        <v>83.5</v>
      </c>
      <c r="D169" s="149" t="s">
        <v>570</v>
      </c>
    </row>
    <row r="170" spans="1:4" x14ac:dyDescent="0.25">
      <c r="A170" s="151" t="s">
        <v>1478</v>
      </c>
      <c r="B170" s="154">
        <v>110</v>
      </c>
      <c r="C170" s="439">
        <v>113</v>
      </c>
      <c r="D170" s="155" t="s">
        <v>571</v>
      </c>
    </row>
    <row r="171" spans="1:4" x14ac:dyDescent="0.25">
      <c r="A171" s="151" t="s">
        <v>572</v>
      </c>
      <c r="B171" s="154">
        <v>110</v>
      </c>
      <c r="C171" s="439">
        <v>113</v>
      </c>
      <c r="D171" s="155" t="s">
        <v>573</v>
      </c>
    </row>
    <row r="172" spans="1:4" x14ac:dyDescent="0.25">
      <c r="A172" s="151" t="s">
        <v>1479</v>
      </c>
      <c r="B172" s="154">
        <v>259</v>
      </c>
      <c r="C172" s="439">
        <v>266.5</v>
      </c>
      <c r="D172" s="155" t="s">
        <v>574</v>
      </c>
    </row>
    <row r="173" spans="1:4" s="152" customFormat="1" ht="14.25" x14ac:dyDescent="0.2">
      <c r="A173" s="519" t="s">
        <v>1480</v>
      </c>
      <c r="B173" s="520"/>
      <c r="C173" s="532">
        <v>315</v>
      </c>
      <c r="D173" s="522" t="s">
        <v>1481</v>
      </c>
    </row>
    <row r="174" spans="1:4" x14ac:dyDescent="0.25">
      <c r="A174" s="151" t="s">
        <v>575</v>
      </c>
      <c r="B174" s="439">
        <v>31</v>
      </c>
      <c r="C174" s="154">
        <v>32</v>
      </c>
      <c r="D174" s="535" t="s">
        <v>576</v>
      </c>
    </row>
    <row r="175" spans="1:4" x14ac:dyDescent="0.25">
      <c r="A175" s="151" t="s">
        <v>577</v>
      </c>
      <c r="B175" s="439">
        <v>31</v>
      </c>
      <c r="C175" s="154">
        <v>32</v>
      </c>
      <c r="D175" s="535" t="s">
        <v>578</v>
      </c>
    </row>
    <row r="176" spans="1:4" x14ac:dyDescent="0.25">
      <c r="A176" s="151" t="s">
        <v>579</v>
      </c>
      <c r="B176" s="439">
        <v>260</v>
      </c>
      <c r="C176" s="154">
        <v>267.5</v>
      </c>
      <c r="D176" s="535" t="s">
        <v>580</v>
      </c>
    </row>
    <row r="177" spans="1:4" s="152" customFormat="1" ht="14.25" x14ac:dyDescent="0.2">
      <c r="A177" s="519" t="s">
        <v>1482</v>
      </c>
      <c r="B177" s="520"/>
      <c r="C177" s="532">
        <v>87</v>
      </c>
      <c r="D177" s="522" t="s">
        <v>587</v>
      </c>
    </row>
    <row r="178" spans="1:4" x14ac:dyDescent="0.25">
      <c r="A178" s="151" t="s">
        <v>581</v>
      </c>
      <c r="B178" s="439">
        <v>152</v>
      </c>
      <c r="C178" s="154">
        <v>156.5</v>
      </c>
      <c r="D178" s="535" t="s">
        <v>582</v>
      </c>
    </row>
    <row r="179" spans="1:4" s="152" customFormat="1" ht="14.25" x14ac:dyDescent="0.2">
      <c r="A179" s="519" t="s">
        <v>1483</v>
      </c>
      <c r="B179" s="520"/>
      <c r="C179" s="532">
        <v>186</v>
      </c>
      <c r="D179" s="522" t="s">
        <v>1484</v>
      </c>
    </row>
    <row r="180" spans="1:4" x14ac:dyDescent="0.25">
      <c r="A180" s="150" t="s">
        <v>583</v>
      </c>
      <c r="B180" s="438">
        <v>335</v>
      </c>
      <c r="C180" s="148">
        <v>345</v>
      </c>
      <c r="D180" s="536" t="s">
        <v>580</v>
      </c>
    </row>
    <row r="181" spans="1:4" x14ac:dyDescent="0.25">
      <c r="A181" s="150" t="s">
        <v>584</v>
      </c>
      <c r="B181" s="438">
        <v>335</v>
      </c>
      <c r="C181" s="148">
        <v>345</v>
      </c>
      <c r="D181" s="536" t="s">
        <v>580</v>
      </c>
    </row>
    <row r="182" spans="1:4" x14ac:dyDescent="0.25">
      <c r="A182" s="150" t="s">
        <v>585</v>
      </c>
      <c r="B182" s="438">
        <v>57</v>
      </c>
      <c r="C182" s="148">
        <v>58.5</v>
      </c>
      <c r="D182" s="536" t="s">
        <v>406</v>
      </c>
    </row>
    <row r="183" spans="1:4" x14ac:dyDescent="0.25">
      <c r="A183" s="150" t="s">
        <v>586</v>
      </c>
      <c r="B183" s="438">
        <v>62</v>
      </c>
      <c r="C183" s="148">
        <v>64</v>
      </c>
      <c r="D183" s="536" t="s">
        <v>587</v>
      </c>
    </row>
    <row r="184" spans="1:4" x14ac:dyDescent="0.25">
      <c r="A184" s="150" t="s">
        <v>588</v>
      </c>
      <c r="B184" s="438">
        <v>254</v>
      </c>
      <c r="C184" s="148">
        <v>261.5</v>
      </c>
      <c r="D184" s="536" t="s">
        <v>516</v>
      </c>
    </row>
    <row r="185" spans="1:4" x14ac:dyDescent="0.25">
      <c r="A185" s="151" t="s">
        <v>589</v>
      </c>
      <c r="B185" s="439">
        <v>335</v>
      </c>
      <c r="C185" s="154">
        <v>345</v>
      </c>
      <c r="D185" s="535" t="s">
        <v>518</v>
      </c>
    </row>
    <row r="186" spans="1:4" s="152" customFormat="1" ht="14.25" x14ac:dyDescent="0.2">
      <c r="A186" s="519" t="s">
        <v>1485</v>
      </c>
      <c r="B186" s="520"/>
      <c r="C186" s="532">
        <v>365</v>
      </c>
      <c r="D186" s="522" t="s">
        <v>520</v>
      </c>
    </row>
    <row r="187" spans="1:4" s="1" customFormat="1" x14ac:dyDescent="0.25">
      <c r="A187" s="151" t="s">
        <v>1486</v>
      </c>
      <c r="B187" s="439">
        <v>254</v>
      </c>
      <c r="C187" s="154">
        <v>261.5</v>
      </c>
      <c r="D187" s="535" t="s">
        <v>590</v>
      </c>
    </row>
    <row r="188" spans="1:4" x14ac:dyDescent="0.25">
      <c r="A188" s="156" t="s">
        <v>1201</v>
      </c>
      <c r="B188" s="438" t="s">
        <v>395</v>
      </c>
      <c r="C188" s="148"/>
      <c r="D188" s="536"/>
    </row>
    <row r="189" spans="1:4" x14ac:dyDescent="0.25">
      <c r="A189" s="150" t="s">
        <v>591</v>
      </c>
      <c r="B189" s="438" t="s">
        <v>592</v>
      </c>
      <c r="C189" s="148" t="s">
        <v>592</v>
      </c>
      <c r="D189" s="536" t="s">
        <v>593</v>
      </c>
    </row>
    <row r="190" spans="1:4" x14ac:dyDescent="0.25">
      <c r="A190" s="150" t="s">
        <v>594</v>
      </c>
      <c r="B190" s="148" t="s">
        <v>595</v>
      </c>
      <c r="C190" s="148" t="s">
        <v>595</v>
      </c>
      <c r="D190" s="149" t="s">
        <v>593</v>
      </c>
    </row>
    <row r="191" spans="1:4" x14ac:dyDescent="0.25">
      <c r="A191" s="150" t="s">
        <v>596</v>
      </c>
      <c r="B191" s="148" t="s">
        <v>595</v>
      </c>
      <c r="C191" s="148" t="s">
        <v>595</v>
      </c>
      <c r="D191" s="149" t="s">
        <v>593</v>
      </c>
    </row>
    <row r="192" spans="1:4" x14ac:dyDescent="0.25">
      <c r="A192" s="150" t="s">
        <v>597</v>
      </c>
      <c r="B192" s="148" t="s">
        <v>595</v>
      </c>
      <c r="C192" s="148" t="s">
        <v>595</v>
      </c>
      <c r="D192" s="149" t="s">
        <v>593</v>
      </c>
    </row>
    <row r="193" spans="1:4" x14ac:dyDescent="0.25">
      <c r="A193" s="150" t="s">
        <v>598</v>
      </c>
      <c r="B193" s="148" t="s">
        <v>599</v>
      </c>
      <c r="C193" s="148" t="s">
        <v>599</v>
      </c>
      <c r="D193" s="149" t="s">
        <v>593</v>
      </c>
    </row>
    <row r="194" spans="1:4" x14ac:dyDescent="0.25">
      <c r="A194" s="150" t="s">
        <v>600</v>
      </c>
      <c r="B194" s="148" t="s">
        <v>595</v>
      </c>
      <c r="C194" s="148" t="s">
        <v>595</v>
      </c>
      <c r="D194" s="149" t="s">
        <v>601</v>
      </c>
    </row>
    <row r="195" spans="1:4" x14ac:dyDescent="0.25">
      <c r="A195" s="150" t="s">
        <v>602</v>
      </c>
      <c r="B195" s="148" t="s">
        <v>603</v>
      </c>
      <c r="C195" s="148" t="s">
        <v>603</v>
      </c>
      <c r="D195" s="149"/>
    </row>
    <row r="196" spans="1:4" x14ac:dyDescent="0.25">
      <c r="A196" s="150" t="s">
        <v>604</v>
      </c>
      <c r="B196" s="148" t="s">
        <v>605</v>
      </c>
      <c r="C196" s="148" t="s">
        <v>605</v>
      </c>
      <c r="D196" s="149"/>
    </row>
    <row r="197" spans="1:4" x14ac:dyDescent="0.25">
      <c r="A197" s="150" t="s">
        <v>606</v>
      </c>
      <c r="B197" s="148" t="s">
        <v>607</v>
      </c>
      <c r="C197" s="148" t="s">
        <v>607</v>
      </c>
      <c r="D197" s="149"/>
    </row>
    <row r="198" spans="1:4" x14ac:dyDescent="0.25">
      <c r="A198" s="150" t="s">
        <v>608</v>
      </c>
      <c r="B198" s="148" t="s">
        <v>609</v>
      </c>
      <c r="C198" s="148" t="s">
        <v>609</v>
      </c>
      <c r="D198" s="149"/>
    </row>
    <row r="199" spans="1:4" x14ac:dyDescent="0.25">
      <c r="A199" s="150" t="s">
        <v>610</v>
      </c>
      <c r="B199" s="148" t="s">
        <v>611</v>
      </c>
      <c r="C199" s="148" t="s">
        <v>611</v>
      </c>
      <c r="D199" s="149"/>
    </row>
    <row r="200" spans="1:4" x14ac:dyDescent="0.25">
      <c r="A200" s="150" t="s">
        <v>612</v>
      </c>
      <c r="B200" s="148" t="s">
        <v>613</v>
      </c>
      <c r="C200" s="148" t="s">
        <v>613</v>
      </c>
      <c r="D200" s="149"/>
    </row>
    <row r="201" spans="1:4" x14ac:dyDescent="0.25">
      <c r="A201" s="150" t="s">
        <v>614</v>
      </c>
      <c r="B201" s="148" t="s">
        <v>592</v>
      </c>
      <c r="C201" s="148" t="s">
        <v>592</v>
      </c>
      <c r="D201" s="149"/>
    </row>
    <row r="202" spans="1:4" x14ac:dyDescent="0.25">
      <c r="A202" s="150" t="s">
        <v>615</v>
      </c>
      <c r="B202" s="148" t="s">
        <v>599</v>
      </c>
      <c r="C202" s="148" t="s">
        <v>599</v>
      </c>
      <c r="D202" s="149"/>
    </row>
    <row r="203" spans="1:4" x14ac:dyDescent="0.25">
      <c r="A203" s="150" t="s">
        <v>616</v>
      </c>
      <c r="B203" s="148" t="s">
        <v>617</v>
      </c>
      <c r="C203" s="148" t="s">
        <v>617</v>
      </c>
      <c r="D203" s="149"/>
    </row>
    <row r="204" spans="1:4" x14ac:dyDescent="0.25">
      <c r="A204" s="150" t="s">
        <v>618</v>
      </c>
      <c r="B204" s="148" t="s">
        <v>619</v>
      </c>
      <c r="C204" s="148" t="s">
        <v>619</v>
      </c>
      <c r="D204" s="149" t="s">
        <v>620</v>
      </c>
    </row>
    <row r="205" spans="1:4" x14ac:dyDescent="0.25">
      <c r="A205" s="150" t="s">
        <v>621</v>
      </c>
      <c r="B205" s="148" t="s">
        <v>622</v>
      </c>
      <c r="C205" s="148" t="s">
        <v>622</v>
      </c>
      <c r="D205" s="149"/>
    </row>
    <row r="206" spans="1:4" ht="28.5" x14ac:dyDescent="0.25">
      <c r="A206" s="150" t="s">
        <v>623</v>
      </c>
      <c r="B206" s="148" t="s">
        <v>624</v>
      </c>
      <c r="C206" s="148" t="s">
        <v>624</v>
      </c>
      <c r="D206" s="149"/>
    </row>
    <row r="207" spans="1:4" x14ac:dyDescent="0.25">
      <c r="A207" s="150" t="s">
        <v>625</v>
      </c>
      <c r="B207" s="148" t="s">
        <v>626</v>
      </c>
      <c r="C207" s="148" t="s">
        <v>626</v>
      </c>
      <c r="D207" s="149"/>
    </row>
    <row r="208" spans="1:4" x14ac:dyDescent="0.25">
      <c r="A208" s="150" t="s">
        <v>627</v>
      </c>
      <c r="B208" s="148" t="s">
        <v>628</v>
      </c>
      <c r="C208" s="148" t="s">
        <v>628</v>
      </c>
      <c r="D208" s="149"/>
    </row>
    <row r="209" spans="1:4" ht="28.5" x14ac:dyDescent="0.25">
      <c r="A209" s="150" t="s">
        <v>629</v>
      </c>
      <c r="B209" s="148" t="s">
        <v>630</v>
      </c>
      <c r="C209" s="148" t="s">
        <v>630</v>
      </c>
      <c r="D209" s="149"/>
    </row>
    <row r="210" spans="1:4" x14ac:dyDescent="0.25">
      <c r="A210" s="160" t="s">
        <v>631</v>
      </c>
      <c r="B210" s="154">
        <v>75</v>
      </c>
      <c r="C210" s="154">
        <v>75</v>
      </c>
      <c r="D210" s="161"/>
    </row>
    <row r="211" spans="1:4" x14ac:dyDescent="0.25">
      <c r="A211" s="150" t="s">
        <v>632</v>
      </c>
      <c r="B211" s="148" t="s">
        <v>633</v>
      </c>
      <c r="C211" s="148" t="s">
        <v>633</v>
      </c>
      <c r="D211" s="149"/>
    </row>
    <row r="212" spans="1:4" s="1" customFormat="1" x14ac:dyDescent="0.25">
      <c r="A212" s="151" t="s">
        <v>1378</v>
      </c>
      <c r="B212" s="154">
        <v>43</v>
      </c>
      <c r="C212" s="154">
        <v>43</v>
      </c>
      <c r="D212" s="155"/>
    </row>
    <row r="213" spans="1:4" s="1" customFormat="1" ht="28.5" x14ac:dyDescent="0.25">
      <c r="A213" s="151" t="s">
        <v>1379</v>
      </c>
      <c r="B213" s="154">
        <v>2000</v>
      </c>
      <c r="C213" s="154">
        <v>2000</v>
      </c>
      <c r="D213" s="155"/>
    </row>
    <row r="214" spans="1:4" s="1" customFormat="1" ht="28.5" x14ac:dyDescent="0.25">
      <c r="A214" s="151" t="s">
        <v>1380</v>
      </c>
      <c r="B214" s="154">
        <v>1500</v>
      </c>
      <c r="C214" s="154">
        <v>1500</v>
      </c>
      <c r="D214" s="155"/>
    </row>
    <row r="215" spans="1:4" s="1" customFormat="1" ht="28.5" x14ac:dyDescent="0.25">
      <c r="A215" s="512" t="s">
        <v>1381</v>
      </c>
      <c r="B215" s="513">
        <v>3000</v>
      </c>
      <c r="C215" s="513">
        <v>3000</v>
      </c>
      <c r="D215" s="514"/>
    </row>
    <row r="216" spans="1:4" s="1" customFormat="1" ht="28.5" x14ac:dyDescent="0.25">
      <c r="A216" s="523" t="s">
        <v>1382</v>
      </c>
      <c r="B216" s="515">
        <v>1800</v>
      </c>
      <c r="C216" s="515">
        <v>1800</v>
      </c>
      <c r="D216" s="524"/>
    </row>
    <row r="217" spans="1:4" s="1" customFormat="1" ht="28.5" x14ac:dyDescent="0.25">
      <c r="A217" s="523" t="s">
        <v>1383</v>
      </c>
      <c r="B217" s="515">
        <v>1200</v>
      </c>
      <c r="C217" s="515">
        <v>1200</v>
      </c>
      <c r="D217" s="524"/>
    </row>
    <row r="218" spans="1:4" s="1" customFormat="1" ht="42.75" x14ac:dyDescent="0.25">
      <c r="A218" s="523" t="s">
        <v>1384</v>
      </c>
      <c r="B218" s="515">
        <v>3500</v>
      </c>
      <c r="C218" s="515">
        <v>3500</v>
      </c>
      <c r="D218" s="524"/>
    </row>
    <row r="219" spans="1:4" x14ac:dyDescent="0.25">
      <c r="A219" s="156" t="s">
        <v>1202</v>
      </c>
      <c r="B219" s="148" t="s">
        <v>395</v>
      </c>
      <c r="C219" s="438"/>
      <c r="D219" s="149"/>
    </row>
    <row r="220" spans="1:4" x14ac:dyDescent="0.25">
      <c r="A220" s="157" t="s">
        <v>634</v>
      </c>
      <c r="B220" s="148" t="s">
        <v>395</v>
      </c>
      <c r="C220" s="438"/>
      <c r="D220" s="149"/>
    </row>
    <row r="221" spans="1:4" x14ac:dyDescent="0.25">
      <c r="A221" s="150" t="s">
        <v>635</v>
      </c>
      <c r="B221" s="148">
        <v>95.5</v>
      </c>
      <c r="C221" s="438">
        <v>98.5</v>
      </c>
      <c r="D221" s="149"/>
    </row>
    <row r="222" spans="1:4" x14ac:dyDescent="0.25">
      <c r="A222" s="150" t="s">
        <v>636</v>
      </c>
      <c r="B222" s="148">
        <v>168.5</v>
      </c>
      <c r="C222" s="438">
        <v>173.5</v>
      </c>
      <c r="D222" s="149"/>
    </row>
    <row r="223" spans="1:4" x14ac:dyDescent="0.25">
      <c r="A223" s="157" t="s">
        <v>637</v>
      </c>
      <c r="B223" s="148"/>
      <c r="C223" s="438"/>
      <c r="D223" s="149"/>
    </row>
    <row r="224" spans="1:4" x14ac:dyDescent="0.25">
      <c r="A224" s="162" t="s">
        <v>638</v>
      </c>
      <c r="B224" s="154">
        <v>63</v>
      </c>
      <c r="C224" s="438">
        <v>65</v>
      </c>
      <c r="D224" s="155" t="s">
        <v>639</v>
      </c>
    </row>
    <row r="225" spans="1:4" x14ac:dyDescent="0.25">
      <c r="A225" s="162" t="s">
        <v>640</v>
      </c>
      <c r="B225" s="154">
        <v>63</v>
      </c>
      <c r="C225" s="438">
        <v>65</v>
      </c>
      <c r="D225" s="155" t="s">
        <v>641</v>
      </c>
    </row>
    <row r="226" spans="1:4" x14ac:dyDescent="0.25">
      <c r="A226" s="162" t="s">
        <v>642</v>
      </c>
      <c r="B226" s="154">
        <v>105.5</v>
      </c>
      <c r="C226" s="438">
        <v>108.5</v>
      </c>
      <c r="D226" s="155" t="s">
        <v>643</v>
      </c>
    </row>
    <row r="227" spans="1:4" x14ac:dyDescent="0.25">
      <c r="A227" s="151" t="s">
        <v>644</v>
      </c>
      <c r="B227" s="154">
        <v>15</v>
      </c>
      <c r="C227" s="438">
        <v>15.5</v>
      </c>
      <c r="D227" s="155" t="s">
        <v>406</v>
      </c>
    </row>
    <row r="228" spans="1:4" x14ac:dyDescent="0.25">
      <c r="A228" s="151" t="s">
        <v>645</v>
      </c>
      <c r="B228" s="154">
        <v>20</v>
      </c>
      <c r="C228" s="438">
        <v>20.5</v>
      </c>
      <c r="D228" s="155" t="s">
        <v>646</v>
      </c>
    </row>
    <row r="229" spans="1:4" x14ac:dyDescent="0.25">
      <c r="A229" s="151" t="s">
        <v>647</v>
      </c>
      <c r="B229" s="154">
        <v>90</v>
      </c>
      <c r="C229" s="438">
        <v>92.5</v>
      </c>
      <c r="D229" s="155" t="s">
        <v>406</v>
      </c>
    </row>
    <row r="230" spans="1:4" x14ac:dyDescent="0.25">
      <c r="A230" s="151" t="s">
        <v>648</v>
      </c>
      <c r="B230" s="154">
        <v>32.5</v>
      </c>
      <c r="C230" s="438">
        <v>33.5</v>
      </c>
      <c r="D230" s="155" t="s">
        <v>649</v>
      </c>
    </row>
    <row r="231" spans="1:4" x14ac:dyDescent="0.25">
      <c r="A231" s="151" t="s">
        <v>650</v>
      </c>
      <c r="B231" s="154">
        <v>65</v>
      </c>
      <c r="C231" s="438">
        <v>67</v>
      </c>
      <c r="D231" s="155" t="s">
        <v>651</v>
      </c>
    </row>
    <row r="232" spans="1:4" x14ac:dyDescent="0.25">
      <c r="A232" s="151" t="s">
        <v>652</v>
      </c>
      <c r="B232" s="154">
        <v>73</v>
      </c>
      <c r="C232" s="438">
        <v>75</v>
      </c>
      <c r="D232" s="155" t="s">
        <v>496</v>
      </c>
    </row>
    <row r="233" spans="1:4" x14ac:dyDescent="0.25">
      <c r="A233" s="156" t="s">
        <v>1203</v>
      </c>
      <c r="B233" s="148" t="s">
        <v>395</v>
      </c>
      <c r="C233" s="438"/>
      <c r="D233" s="149"/>
    </row>
    <row r="234" spans="1:4" x14ac:dyDescent="0.25">
      <c r="A234" s="150" t="s">
        <v>653</v>
      </c>
      <c r="B234" s="148">
        <v>175</v>
      </c>
      <c r="C234" s="438">
        <v>180</v>
      </c>
      <c r="D234" s="149" t="s">
        <v>428</v>
      </c>
    </row>
    <row r="235" spans="1:4" x14ac:dyDescent="0.25">
      <c r="A235" s="150" t="s">
        <v>654</v>
      </c>
      <c r="B235" s="148">
        <v>350</v>
      </c>
      <c r="C235" s="438">
        <v>360</v>
      </c>
      <c r="D235" s="149" t="s">
        <v>428</v>
      </c>
    </row>
    <row r="236" spans="1:4" x14ac:dyDescent="0.25">
      <c r="A236" s="150" t="s">
        <v>655</v>
      </c>
      <c r="B236" s="148">
        <v>30</v>
      </c>
      <c r="C236" s="438">
        <v>31</v>
      </c>
      <c r="D236" s="149" t="s">
        <v>656</v>
      </c>
    </row>
    <row r="237" spans="1:4" ht="28.5" x14ac:dyDescent="0.25">
      <c r="A237" s="150" t="s">
        <v>657</v>
      </c>
      <c r="B237" s="148">
        <v>250</v>
      </c>
      <c r="C237" s="438">
        <v>257</v>
      </c>
      <c r="D237" s="149" t="s">
        <v>658</v>
      </c>
    </row>
    <row r="238" spans="1:4" x14ac:dyDescent="0.25">
      <c r="A238" s="150" t="s">
        <v>659</v>
      </c>
      <c r="B238" s="148">
        <v>50</v>
      </c>
      <c r="C238" s="438">
        <v>51.5</v>
      </c>
      <c r="D238" s="149" t="s">
        <v>660</v>
      </c>
    </row>
    <row r="239" spans="1:4" x14ac:dyDescent="0.25">
      <c r="A239" s="150" t="s">
        <v>661</v>
      </c>
      <c r="B239" s="148">
        <v>100</v>
      </c>
      <c r="C239" s="438">
        <v>103</v>
      </c>
      <c r="D239" s="149" t="s">
        <v>662</v>
      </c>
    </row>
    <row r="240" spans="1:4" ht="28.5" x14ac:dyDescent="0.25">
      <c r="A240" s="150" t="s">
        <v>663</v>
      </c>
      <c r="B240" s="148">
        <v>100</v>
      </c>
      <c r="C240" s="438">
        <v>103</v>
      </c>
      <c r="D240" s="149" t="s">
        <v>664</v>
      </c>
    </row>
    <row r="241" spans="1:4" x14ac:dyDescent="0.25">
      <c r="A241" s="150" t="s">
        <v>665</v>
      </c>
      <c r="B241" s="148">
        <v>150</v>
      </c>
      <c r="C241" s="438">
        <v>154.5</v>
      </c>
      <c r="D241" s="149" t="s">
        <v>666</v>
      </c>
    </row>
    <row r="242" spans="1:4" x14ac:dyDescent="0.25">
      <c r="A242" s="150" t="s">
        <v>667</v>
      </c>
      <c r="B242" s="148">
        <v>150</v>
      </c>
      <c r="C242" s="438">
        <v>154.5</v>
      </c>
      <c r="D242" s="149" t="s">
        <v>668</v>
      </c>
    </row>
    <row r="243" spans="1:4" x14ac:dyDescent="0.25">
      <c r="A243" s="150" t="s">
        <v>669</v>
      </c>
      <c r="B243" s="148">
        <v>150</v>
      </c>
      <c r="C243" s="438">
        <v>154.5</v>
      </c>
      <c r="D243" s="149" t="s">
        <v>670</v>
      </c>
    </row>
    <row r="244" spans="1:4" x14ac:dyDescent="0.25">
      <c r="A244" s="150" t="s">
        <v>671</v>
      </c>
      <c r="B244" s="148">
        <v>150</v>
      </c>
      <c r="C244" s="438">
        <v>154.5</v>
      </c>
      <c r="D244" s="149"/>
    </row>
    <row r="245" spans="1:4" ht="28.5" x14ac:dyDescent="0.25">
      <c r="A245" s="150" t="s">
        <v>672</v>
      </c>
      <c r="B245" s="148">
        <v>50</v>
      </c>
      <c r="C245" s="438">
        <v>51.5</v>
      </c>
      <c r="D245" s="149" t="s">
        <v>673</v>
      </c>
    </row>
    <row r="246" spans="1:4" x14ac:dyDescent="0.25">
      <c r="A246" s="150" t="s">
        <v>674</v>
      </c>
      <c r="B246" s="148">
        <v>50</v>
      </c>
      <c r="C246" s="438">
        <v>51.5</v>
      </c>
      <c r="D246" s="149" t="s">
        <v>646</v>
      </c>
    </row>
    <row r="247" spans="1:4" x14ac:dyDescent="0.25">
      <c r="A247" s="150" t="s">
        <v>675</v>
      </c>
      <c r="B247" s="148">
        <v>50</v>
      </c>
      <c r="C247" s="438">
        <v>51.5</v>
      </c>
      <c r="D247" s="149" t="s">
        <v>676</v>
      </c>
    </row>
    <row r="248" spans="1:4" x14ac:dyDescent="0.25">
      <c r="A248" s="150" t="s">
        <v>677</v>
      </c>
      <c r="B248" s="148">
        <v>50</v>
      </c>
      <c r="C248" s="438">
        <v>51.5</v>
      </c>
      <c r="D248" s="149" t="s">
        <v>678</v>
      </c>
    </row>
    <row r="249" spans="1:4" ht="28.5" x14ac:dyDescent="0.25">
      <c r="A249" s="150" t="s">
        <v>679</v>
      </c>
      <c r="B249" s="148">
        <v>25</v>
      </c>
      <c r="C249" s="438">
        <v>26</v>
      </c>
      <c r="D249" s="149" t="s">
        <v>680</v>
      </c>
    </row>
    <row r="250" spans="1:4" x14ac:dyDescent="0.25">
      <c r="A250" s="156" t="s">
        <v>1204</v>
      </c>
      <c r="B250" s="148" t="s">
        <v>395</v>
      </c>
      <c r="C250" s="438"/>
      <c r="D250" s="149"/>
    </row>
    <row r="251" spans="1:4" ht="57" x14ac:dyDescent="0.25">
      <c r="A251" s="147" t="s">
        <v>681</v>
      </c>
      <c r="B251" s="148">
        <v>150</v>
      </c>
      <c r="C251" s="438">
        <v>154.5</v>
      </c>
      <c r="D251" s="163" t="s">
        <v>682</v>
      </c>
    </row>
    <row r="252" spans="1:4" ht="28.5" x14ac:dyDescent="0.25">
      <c r="A252" s="147" t="s">
        <v>683</v>
      </c>
      <c r="B252" s="148">
        <v>200</v>
      </c>
      <c r="C252" s="438">
        <v>206</v>
      </c>
      <c r="D252" s="163" t="s">
        <v>684</v>
      </c>
    </row>
    <row r="253" spans="1:4" x14ac:dyDescent="0.25">
      <c r="A253" s="147" t="s">
        <v>685</v>
      </c>
      <c r="B253" s="148">
        <v>250</v>
      </c>
      <c r="C253" s="438">
        <v>257.5</v>
      </c>
      <c r="D253" s="149" t="s">
        <v>666</v>
      </c>
    </row>
    <row r="254" spans="1:4" x14ac:dyDescent="0.25">
      <c r="A254" s="147" t="s">
        <v>686</v>
      </c>
      <c r="B254" s="148">
        <v>300</v>
      </c>
      <c r="C254" s="438">
        <v>309</v>
      </c>
      <c r="D254" s="149" t="s">
        <v>666</v>
      </c>
    </row>
    <row r="255" spans="1:4" x14ac:dyDescent="0.25">
      <c r="A255" s="147" t="s">
        <v>687</v>
      </c>
      <c r="B255" s="148">
        <v>40.200000000000003</v>
      </c>
      <c r="C255" s="438">
        <v>41.5</v>
      </c>
      <c r="D255" s="149" t="s">
        <v>688</v>
      </c>
    </row>
    <row r="256" spans="1:4" x14ac:dyDescent="0.25">
      <c r="A256" s="147" t="s">
        <v>689</v>
      </c>
      <c r="B256" s="148">
        <v>40.200000000000003</v>
      </c>
      <c r="C256" s="438">
        <v>41.5</v>
      </c>
      <c r="D256" s="149" t="s">
        <v>690</v>
      </c>
    </row>
    <row r="257" spans="1:4" x14ac:dyDescent="0.25">
      <c r="A257" s="156" t="s">
        <v>1205</v>
      </c>
      <c r="B257" s="148" t="s">
        <v>395</v>
      </c>
      <c r="C257" s="438"/>
      <c r="D257" s="149"/>
    </row>
    <row r="258" spans="1:4" x14ac:dyDescent="0.25">
      <c r="A258" s="147" t="s">
        <v>691</v>
      </c>
      <c r="B258" s="148">
        <v>80</v>
      </c>
      <c r="C258" s="148">
        <v>80</v>
      </c>
      <c r="D258" s="149"/>
    </row>
    <row r="259" spans="1:4" x14ac:dyDescent="0.25">
      <c r="A259" s="153" t="s">
        <v>692</v>
      </c>
      <c r="B259" s="154">
        <v>230</v>
      </c>
      <c r="C259" s="154">
        <v>230</v>
      </c>
      <c r="D259" s="155" t="s">
        <v>693</v>
      </c>
    </row>
    <row r="260" spans="1:4" x14ac:dyDescent="0.25">
      <c r="A260" s="153" t="s">
        <v>694</v>
      </c>
      <c r="B260" s="154">
        <v>230</v>
      </c>
      <c r="C260" s="154">
        <v>230</v>
      </c>
      <c r="D260" s="155" t="s">
        <v>693</v>
      </c>
    </row>
    <row r="261" spans="1:4" x14ac:dyDescent="0.25">
      <c r="A261" s="156" t="s">
        <v>1206</v>
      </c>
      <c r="B261" s="148" t="s">
        <v>395</v>
      </c>
      <c r="C261" s="438"/>
      <c r="D261" s="149"/>
    </row>
    <row r="262" spans="1:4" x14ac:dyDescent="0.25">
      <c r="A262" s="147" t="s">
        <v>695</v>
      </c>
      <c r="B262" s="148">
        <v>80</v>
      </c>
      <c r="C262" s="148">
        <v>82.5</v>
      </c>
      <c r="D262" s="149"/>
    </row>
    <row r="263" spans="1:4" x14ac:dyDescent="0.25">
      <c r="A263" s="153" t="s">
        <v>1487</v>
      </c>
      <c r="B263" s="154">
        <v>150</v>
      </c>
      <c r="C263" s="154">
        <v>154</v>
      </c>
      <c r="D263" s="155"/>
    </row>
    <row r="264" spans="1:4" x14ac:dyDescent="0.25">
      <c r="A264" s="147" t="s">
        <v>696</v>
      </c>
      <c r="B264" s="148">
        <v>30</v>
      </c>
      <c r="C264" s="148">
        <v>30</v>
      </c>
      <c r="D264" s="149"/>
    </row>
    <row r="265" spans="1:4" ht="15.75" thickBot="1" x14ac:dyDescent="0.3">
      <c r="A265" s="164" t="s">
        <v>697</v>
      </c>
      <c r="B265" s="165">
        <v>35</v>
      </c>
      <c r="C265" s="165">
        <v>36</v>
      </c>
      <c r="D265" s="166"/>
    </row>
    <row r="267" spans="1:4" x14ac:dyDescent="0.25">
      <c r="A267" s="167"/>
      <c r="B267"/>
      <c r="C267"/>
      <c r="D267" s="168"/>
    </row>
    <row r="268" spans="1:4" x14ac:dyDescent="0.25">
      <c r="A268" s="169" t="s">
        <v>698</v>
      </c>
      <c r="B268" s="170"/>
      <c r="C268" s="170"/>
      <c r="D268" s="171"/>
    </row>
    <row r="269" spans="1:4" x14ac:dyDescent="0.25">
      <c r="A269" s="172"/>
      <c r="B269" s="173" t="s">
        <v>1388</v>
      </c>
      <c r="C269" s="173" t="s">
        <v>1387</v>
      </c>
      <c r="D269" s="174" t="s">
        <v>1393</v>
      </c>
    </row>
    <row r="270" spans="1:4" x14ac:dyDescent="0.25">
      <c r="A270" s="175" t="s">
        <v>700</v>
      </c>
      <c r="B270" s="176">
        <v>416.66665999999998</v>
      </c>
      <c r="C270" s="176">
        <v>416.66665999999998</v>
      </c>
      <c r="D270" s="176">
        <f>B270*1.2</f>
        <v>499.99999199999996</v>
      </c>
    </row>
    <row r="271" spans="1:4" x14ac:dyDescent="0.25">
      <c r="A271" s="175" t="s">
        <v>701</v>
      </c>
      <c r="B271" s="176">
        <v>666.66660000000002</v>
      </c>
      <c r="C271" s="176">
        <v>666.66660000000002</v>
      </c>
      <c r="D271" s="176">
        <f>B271*1.2</f>
        <v>799.99991999999997</v>
      </c>
    </row>
  </sheetData>
  <mergeCells count="1">
    <mergeCell ref="A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7"/>
  <sheetViews>
    <sheetView zoomScaleNormal="100" workbookViewId="0">
      <pane xSplit="1" ySplit="1" topLeftCell="F335" activePane="bottomRight" state="frozen"/>
      <selection pane="topRight" activeCell="C1" sqref="C1"/>
      <selection pane="bottomLeft" activeCell="A2" sqref="A2"/>
      <selection pane="bottomRight" activeCell="J344" sqref="J344"/>
    </sheetView>
  </sheetViews>
  <sheetFormatPr baseColWidth="10" defaultRowHeight="15" x14ac:dyDescent="0.25"/>
  <cols>
    <col min="1" max="1" width="44.140625" customWidth="1"/>
    <col min="2" max="2" width="22.140625" customWidth="1"/>
    <col min="3" max="3" width="22" style="89" customWidth="1"/>
    <col min="4" max="4" width="9.5703125" style="83" customWidth="1"/>
    <col min="5" max="5" width="25.85546875" style="2" customWidth="1"/>
    <col min="6" max="6" width="22" style="89" bestFit="1" customWidth="1"/>
    <col min="7" max="7" width="9.5703125" style="83" customWidth="1"/>
    <col min="8" max="8" width="25.85546875" style="2" customWidth="1"/>
    <col min="9" max="9" width="11.7109375" customWidth="1"/>
    <col min="10" max="10" width="73.42578125" style="4" customWidth="1"/>
    <col min="11" max="11" width="11.85546875" bestFit="1" customWidth="1"/>
  </cols>
  <sheetData>
    <row r="1" spans="1:10" ht="45.75" thickBot="1" x14ac:dyDescent="0.3">
      <c r="A1" s="123" t="s">
        <v>0</v>
      </c>
      <c r="B1" s="124" t="s">
        <v>1</v>
      </c>
      <c r="C1" s="125" t="s">
        <v>335</v>
      </c>
      <c r="D1" s="126" t="s">
        <v>2</v>
      </c>
      <c r="E1" s="127" t="s">
        <v>336</v>
      </c>
      <c r="F1" s="125" t="s">
        <v>1356</v>
      </c>
      <c r="G1" s="126" t="s">
        <v>2</v>
      </c>
      <c r="H1" s="127" t="s">
        <v>1357</v>
      </c>
      <c r="I1" s="128" t="s">
        <v>3</v>
      </c>
      <c r="J1" s="123" t="s">
        <v>4</v>
      </c>
    </row>
    <row r="2" spans="1:10" ht="15.75" thickBot="1" x14ac:dyDescent="0.3">
      <c r="A2" s="541" t="s">
        <v>1169</v>
      </c>
      <c r="B2" s="542"/>
      <c r="C2" s="542"/>
      <c r="D2" s="542"/>
      <c r="E2" s="542"/>
      <c r="F2" s="542"/>
      <c r="G2" s="542"/>
      <c r="H2" s="542"/>
      <c r="I2" s="542"/>
      <c r="J2" s="543"/>
    </row>
    <row r="3" spans="1:10" ht="15.75" thickBot="1" x14ac:dyDescent="0.3">
      <c r="A3" s="129" t="s">
        <v>5</v>
      </c>
      <c r="B3" s="130"/>
      <c r="C3" s="131"/>
      <c r="D3" s="132"/>
      <c r="E3" s="133"/>
      <c r="F3" s="131"/>
      <c r="G3" s="132"/>
      <c r="H3" s="133"/>
      <c r="I3" s="130"/>
      <c r="J3" s="134"/>
    </row>
    <row r="4" spans="1:10" x14ac:dyDescent="0.25">
      <c r="A4" s="104" t="s">
        <v>361</v>
      </c>
      <c r="B4" s="105" t="s">
        <v>6</v>
      </c>
      <c r="C4" s="106"/>
      <c r="D4" s="107"/>
      <c r="E4" s="106"/>
      <c r="F4" s="106"/>
      <c r="G4" s="107"/>
      <c r="H4" s="106"/>
      <c r="I4" s="108"/>
      <c r="J4" s="109"/>
    </row>
    <row r="5" spans="1:10" ht="48" x14ac:dyDescent="0.25">
      <c r="A5" s="8" t="s">
        <v>364</v>
      </c>
      <c r="B5" s="9" t="s">
        <v>6</v>
      </c>
      <c r="C5" s="22">
        <v>0.61259999999999992</v>
      </c>
      <c r="D5" s="91">
        <v>0.1</v>
      </c>
      <c r="E5" s="10">
        <v>0.67386000000000001</v>
      </c>
      <c r="F5" s="22">
        <f>C5*1.029</f>
        <v>0.63036539999999985</v>
      </c>
      <c r="G5" s="91">
        <v>0.1</v>
      </c>
      <c r="H5" s="10">
        <f>F5*(1+G5)</f>
        <v>0.69340193999999988</v>
      </c>
      <c r="I5" s="11" t="s">
        <v>7</v>
      </c>
      <c r="J5" s="12"/>
    </row>
    <row r="6" spans="1:10" x14ac:dyDescent="0.25">
      <c r="A6" s="8" t="s">
        <v>8</v>
      </c>
      <c r="B6" s="9" t="s">
        <v>6</v>
      </c>
      <c r="C6" s="22">
        <v>3.6755999999999998</v>
      </c>
      <c r="D6" s="91">
        <v>0.1</v>
      </c>
      <c r="E6" s="10">
        <v>4.0431600000000003</v>
      </c>
      <c r="F6" s="22">
        <f t="shared" ref="F6:F15" si="0">C6*1.029</f>
        <v>3.7821923999999996</v>
      </c>
      <c r="G6" s="91">
        <v>0.1</v>
      </c>
      <c r="H6" s="10">
        <f>F6*(1+G6)</f>
        <v>4.1604116399999995</v>
      </c>
      <c r="I6" s="11" t="s">
        <v>7</v>
      </c>
      <c r="J6" s="12"/>
    </row>
    <row r="7" spans="1:10" ht="36" x14ac:dyDescent="0.25">
      <c r="A7" s="8" t="s">
        <v>365</v>
      </c>
      <c r="B7" s="9" t="s">
        <v>6</v>
      </c>
      <c r="C7" s="22">
        <v>1.2251999999999998</v>
      </c>
      <c r="D7" s="91">
        <v>0.1</v>
      </c>
      <c r="E7" s="10">
        <v>1.34772</v>
      </c>
      <c r="F7" s="22">
        <f t="shared" si="0"/>
        <v>1.2607307999999997</v>
      </c>
      <c r="G7" s="91">
        <v>0.1</v>
      </c>
      <c r="H7" s="10">
        <f t="shared" ref="H7:H8" si="1">F7*(1+G7)</f>
        <v>1.3868038799999998</v>
      </c>
      <c r="I7" s="11" t="s">
        <v>7</v>
      </c>
      <c r="J7" s="12"/>
    </row>
    <row r="8" spans="1:10" x14ac:dyDescent="0.25">
      <c r="A8" s="8" t="s">
        <v>9</v>
      </c>
      <c r="B8" s="9" t="s">
        <v>6</v>
      </c>
      <c r="C8" s="22">
        <v>10.618399999999999</v>
      </c>
      <c r="D8" s="91">
        <v>0</v>
      </c>
      <c r="E8" s="10">
        <v>10.618399999999999</v>
      </c>
      <c r="F8" s="22">
        <v>10.62</v>
      </c>
      <c r="G8" s="91">
        <v>0</v>
      </c>
      <c r="H8" s="10">
        <f t="shared" si="1"/>
        <v>10.62</v>
      </c>
      <c r="I8" s="11" t="s">
        <v>10</v>
      </c>
      <c r="J8" s="12"/>
    </row>
    <row r="9" spans="1:10" x14ac:dyDescent="0.25">
      <c r="A9" s="8" t="s">
        <v>11</v>
      </c>
      <c r="B9" s="9" t="s">
        <v>6</v>
      </c>
      <c r="C9" s="22">
        <v>8.9950099999999988</v>
      </c>
      <c r="D9" s="91">
        <v>0.1</v>
      </c>
      <c r="E9" s="10">
        <v>9.8945109999999996</v>
      </c>
      <c r="F9" s="22">
        <v>9</v>
      </c>
      <c r="G9" s="91">
        <v>0.1</v>
      </c>
      <c r="H9" s="10">
        <v>9.89</v>
      </c>
      <c r="I9" s="11" t="s">
        <v>7</v>
      </c>
      <c r="J9" s="12"/>
    </row>
    <row r="10" spans="1:10" s="3" customFormat="1" ht="24" x14ac:dyDescent="0.25">
      <c r="A10" s="21" t="s">
        <v>337</v>
      </c>
      <c r="B10" s="9" t="s">
        <v>6</v>
      </c>
      <c r="C10" s="22"/>
      <c r="D10" s="72"/>
      <c r="E10" s="10"/>
      <c r="F10" s="22"/>
      <c r="G10" s="72"/>
      <c r="H10" s="10"/>
      <c r="I10" s="20"/>
      <c r="J10" s="21"/>
    </row>
    <row r="11" spans="1:10" x14ac:dyDescent="0.25">
      <c r="A11" s="19" t="s">
        <v>17</v>
      </c>
      <c r="B11" s="9" t="s">
        <v>6</v>
      </c>
      <c r="C11" s="22">
        <v>12.354099999999999</v>
      </c>
      <c r="D11" s="72">
        <v>5.5E-2</v>
      </c>
      <c r="E11" s="10">
        <v>13.033575499999998</v>
      </c>
      <c r="F11" s="22">
        <f t="shared" si="0"/>
        <v>12.712368899999998</v>
      </c>
      <c r="G11" s="72">
        <v>5.5E-2</v>
      </c>
      <c r="H11" s="10">
        <f t="shared" ref="H11:H15" si="2">F11*(1+G11)</f>
        <v>13.411549189499997</v>
      </c>
      <c r="I11" s="20" t="s">
        <v>7</v>
      </c>
      <c r="J11" s="21" t="s">
        <v>18</v>
      </c>
    </row>
    <row r="12" spans="1:10" x14ac:dyDescent="0.25">
      <c r="A12" s="9" t="s">
        <v>220</v>
      </c>
      <c r="B12" s="9" t="s">
        <v>6</v>
      </c>
      <c r="C12" s="22">
        <v>1.0209999999999999</v>
      </c>
      <c r="D12" s="72">
        <v>5.5E-2</v>
      </c>
      <c r="E12" s="10">
        <v>1.0771549999999999</v>
      </c>
      <c r="F12" s="22">
        <f t="shared" si="0"/>
        <v>1.0506089999999999</v>
      </c>
      <c r="G12" s="72">
        <v>5.5E-2</v>
      </c>
      <c r="H12" s="10">
        <f t="shared" si="2"/>
        <v>1.1083924949999999</v>
      </c>
      <c r="I12" s="20" t="s">
        <v>7</v>
      </c>
      <c r="J12" s="21" t="s">
        <v>19</v>
      </c>
    </row>
    <row r="13" spans="1:10" x14ac:dyDescent="0.25">
      <c r="A13" s="9" t="s">
        <v>221</v>
      </c>
      <c r="B13" s="9" t="s">
        <v>6</v>
      </c>
      <c r="C13" s="22">
        <v>5.3296199999999994</v>
      </c>
      <c r="D13" s="72">
        <v>5.5E-2</v>
      </c>
      <c r="E13" s="10">
        <v>5.6227490999999992</v>
      </c>
      <c r="F13" s="22">
        <f t="shared" si="0"/>
        <v>5.4841789799999985</v>
      </c>
      <c r="G13" s="72">
        <v>5.5E-2</v>
      </c>
      <c r="H13" s="10">
        <f t="shared" si="2"/>
        <v>5.7858088238999983</v>
      </c>
      <c r="I13" s="20" t="s">
        <v>7</v>
      </c>
      <c r="J13" s="21" t="s">
        <v>20</v>
      </c>
    </row>
    <row r="14" spans="1:10" x14ac:dyDescent="0.25">
      <c r="A14" s="9" t="s">
        <v>222</v>
      </c>
      <c r="B14" s="9" t="s">
        <v>6</v>
      </c>
      <c r="C14" s="22">
        <v>0.67386000000000001</v>
      </c>
      <c r="D14" s="72">
        <v>5.5E-2</v>
      </c>
      <c r="E14" s="10">
        <v>0.71092230000000001</v>
      </c>
      <c r="F14" s="22">
        <f t="shared" si="0"/>
        <v>0.69340193999999999</v>
      </c>
      <c r="G14" s="72">
        <v>5.5E-2</v>
      </c>
      <c r="H14" s="10">
        <f t="shared" si="2"/>
        <v>0.73153904669999992</v>
      </c>
      <c r="I14" s="20" t="s">
        <v>7</v>
      </c>
      <c r="J14" s="21" t="s">
        <v>21</v>
      </c>
    </row>
    <row r="15" spans="1:10" x14ac:dyDescent="0.25">
      <c r="A15" s="9" t="s">
        <v>223</v>
      </c>
      <c r="B15" s="9" t="s">
        <v>6</v>
      </c>
      <c r="C15" s="22">
        <v>5.3296199999999994</v>
      </c>
      <c r="D15" s="72">
        <v>5.5E-2</v>
      </c>
      <c r="E15" s="10">
        <v>5.6227490999999992</v>
      </c>
      <c r="F15" s="22">
        <f t="shared" si="0"/>
        <v>5.4841789799999985</v>
      </c>
      <c r="G15" s="72">
        <v>5.5E-2</v>
      </c>
      <c r="H15" s="10">
        <f t="shared" si="2"/>
        <v>5.7858088238999983</v>
      </c>
      <c r="I15" s="20" t="s">
        <v>7</v>
      </c>
      <c r="J15" s="21" t="s">
        <v>20</v>
      </c>
    </row>
    <row r="16" spans="1:10" x14ac:dyDescent="0.25">
      <c r="A16" s="13" t="s">
        <v>348</v>
      </c>
      <c r="B16" s="14" t="s">
        <v>12</v>
      </c>
      <c r="C16" s="15"/>
      <c r="D16" s="71"/>
      <c r="E16" s="15"/>
      <c r="F16" s="15"/>
      <c r="G16" s="71"/>
      <c r="H16" s="15"/>
      <c r="I16" s="17"/>
      <c r="J16" s="18"/>
    </row>
    <row r="17" spans="1:10" ht="24" x14ac:dyDescent="0.25">
      <c r="A17" s="8" t="s">
        <v>13</v>
      </c>
      <c r="B17" s="9" t="s">
        <v>12</v>
      </c>
      <c r="C17" s="10">
        <v>53</v>
      </c>
      <c r="D17" s="91">
        <v>0</v>
      </c>
      <c r="E17" s="10">
        <v>53</v>
      </c>
      <c r="F17" s="10">
        <v>53</v>
      </c>
      <c r="G17" s="91">
        <v>0</v>
      </c>
      <c r="H17" s="10">
        <f>F17*(1+G17)</f>
        <v>53</v>
      </c>
      <c r="I17" s="11" t="s">
        <v>10</v>
      </c>
      <c r="J17" s="12"/>
    </row>
    <row r="18" spans="1:10" ht="24" x14ac:dyDescent="0.25">
      <c r="A18" s="8" t="s">
        <v>14</v>
      </c>
      <c r="B18" s="9" t="s">
        <v>12</v>
      </c>
      <c r="C18" s="10">
        <v>25</v>
      </c>
      <c r="D18" s="91">
        <v>0</v>
      </c>
      <c r="E18" s="10">
        <v>25</v>
      </c>
      <c r="F18" s="10">
        <v>25</v>
      </c>
      <c r="G18" s="91">
        <v>0</v>
      </c>
      <c r="H18" s="10">
        <f t="shared" ref="H18:H20" si="3">F18*(1+G18)</f>
        <v>25</v>
      </c>
      <c r="I18" s="11" t="s">
        <v>10</v>
      </c>
      <c r="J18" s="12"/>
    </row>
    <row r="19" spans="1:10" x14ac:dyDescent="0.25">
      <c r="A19" s="8" t="s">
        <v>15</v>
      </c>
      <c r="B19" s="9" t="s">
        <v>12</v>
      </c>
      <c r="C19" s="10">
        <v>35</v>
      </c>
      <c r="D19" s="91">
        <v>0</v>
      </c>
      <c r="E19" s="10">
        <v>35</v>
      </c>
      <c r="F19" s="10">
        <v>35</v>
      </c>
      <c r="G19" s="91">
        <v>0</v>
      </c>
      <c r="H19" s="10">
        <f t="shared" si="3"/>
        <v>35</v>
      </c>
      <c r="I19" s="11" t="s">
        <v>10</v>
      </c>
      <c r="J19" s="12"/>
    </row>
    <row r="20" spans="1:10" x14ac:dyDescent="0.25">
      <c r="A20" s="8" t="s">
        <v>16</v>
      </c>
      <c r="B20" s="9" t="s">
        <v>12</v>
      </c>
      <c r="C20" s="10">
        <v>8</v>
      </c>
      <c r="D20" s="91">
        <v>0</v>
      </c>
      <c r="E20" s="10">
        <v>8</v>
      </c>
      <c r="F20" s="10">
        <v>8</v>
      </c>
      <c r="G20" s="91">
        <v>0</v>
      </c>
      <c r="H20" s="10">
        <f t="shared" si="3"/>
        <v>8</v>
      </c>
      <c r="I20" s="11" t="s">
        <v>10</v>
      </c>
      <c r="J20" s="12"/>
    </row>
    <row r="21" spans="1:10" x14ac:dyDescent="0.25">
      <c r="A21" s="13" t="s">
        <v>347</v>
      </c>
      <c r="B21" s="14" t="s">
        <v>23</v>
      </c>
      <c r="C21" s="15"/>
      <c r="D21" s="71"/>
      <c r="E21" s="15"/>
      <c r="F21" s="15"/>
      <c r="G21" s="71"/>
      <c r="H21" s="15"/>
      <c r="I21" s="17"/>
      <c r="J21" s="18" t="s">
        <v>1394</v>
      </c>
    </row>
    <row r="22" spans="1:10" x14ac:dyDescent="0.25">
      <c r="A22" s="8" t="s">
        <v>22</v>
      </c>
      <c r="B22" s="9" t="s">
        <v>23</v>
      </c>
      <c r="C22" s="22">
        <v>1.28</v>
      </c>
      <c r="D22" s="91">
        <v>0.2</v>
      </c>
      <c r="E22" s="22">
        <v>1.536</v>
      </c>
      <c r="F22" s="22">
        <v>1.28</v>
      </c>
      <c r="G22" s="91">
        <v>0.2</v>
      </c>
      <c r="H22" s="22">
        <f t="shared" ref="H22" si="4">F22*(1+G22)</f>
        <v>1.536</v>
      </c>
      <c r="I22" s="11" t="s">
        <v>7</v>
      </c>
      <c r="J22" s="12" t="s">
        <v>1394</v>
      </c>
    </row>
    <row r="23" spans="1:10" x14ac:dyDescent="0.25">
      <c r="A23" s="8" t="s">
        <v>366</v>
      </c>
      <c r="B23" s="9" t="s">
        <v>23</v>
      </c>
      <c r="C23" s="22"/>
      <c r="D23" s="91"/>
      <c r="E23" s="22"/>
      <c r="F23" s="22"/>
      <c r="G23" s="91"/>
      <c r="H23" s="22"/>
      <c r="I23" s="11"/>
      <c r="J23" s="12" t="s">
        <v>1394</v>
      </c>
    </row>
    <row r="24" spans="1:10" x14ac:dyDescent="0.25">
      <c r="A24" s="9" t="s">
        <v>230</v>
      </c>
      <c r="B24" s="9" t="s">
        <v>23</v>
      </c>
      <c r="C24" s="22">
        <v>0.60099999999999998</v>
      </c>
      <c r="D24" s="91">
        <v>0.2</v>
      </c>
      <c r="E24" s="22">
        <v>0.72119999999999995</v>
      </c>
      <c r="F24" s="22">
        <v>0.60099999999999998</v>
      </c>
      <c r="G24" s="91">
        <v>0.2</v>
      </c>
      <c r="H24" s="22">
        <f t="shared" ref="H24:H28" si="5">F24*(1+G24)</f>
        <v>0.72119999999999995</v>
      </c>
      <c r="I24" s="11" t="s">
        <v>7</v>
      </c>
      <c r="J24" s="12" t="s">
        <v>1394</v>
      </c>
    </row>
    <row r="25" spans="1:10" x14ac:dyDescent="0.25">
      <c r="A25" s="9" t="s">
        <v>231</v>
      </c>
      <c r="B25" s="9" t="s">
        <v>23</v>
      </c>
      <c r="C25" s="22">
        <v>0.91900000000000004</v>
      </c>
      <c r="D25" s="91">
        <v>0.2</v>
      </c>
      <c r="E25" s="22">
        <v>1.1028</v>
      </c>
      <c r="F25" s="22">
        <v>0.91900000000000004</v>
      </c>
      <c r="G25" s="91">
        <v>0.2</v>
      </c>
      <c r="H25" s="22">
        <f t="shared" si="5"/>
        <v>1.1028</v>
      </c>
      <c r="I25" s="11" t="s">
        <v>7</v>
      </c>
      <c r="J25" s="12" t="s">
        <v>1394</v>
      </c>
    </row>
    <row r="26" spans="1:10" x14ac:dyDescent="0.25">
      <c r="A26" s="8" t="s">
        <v>232</v>
      </c>
      <c r="B26" s="9" t="s">
        <v>23</v>
      </c>
      <c r="C26" s="22">
        <v>0.192</v>
      </c>
      <c r="D26" s="91">
        <v>0.2</v>
      </c>
      <c r="E26" s="22">
        <v>0.23039999999999999</v>
      </c>
      <c r="F26" s="22">
        <v>0.192</v>
      </c>
      <c r="G26" s="91">
        <v>0.2</v>
      </c>
      <c r="H26" s="22">
        <f t="shared" si="5"/>
        <v>0.23039999999999999</v>
      </c>
      <c r="I26" s="11" t="s">
        <v>7</v>
      </c>
      <c r="J26" s="12" t="s">
        <v>1394</v>
      </c>
    </row>
    <row r="27" spans="1:10" x14ac:dyDescent="0.25">
      <c r="A27" s="8" t="s">
        <v>234</v>
      </c>
      <c r="B27" s="9" t="s">
        <v>23</v>
      </c>
      <c r="C27" s="22">
        <v>0.379</v>
      </c>
      <c r="D27" s="91">
        <v>0.2</v>
      </c>
      <c r="E27" s="22">
        <v>0.45479999999999998</v>
      </c>
      <c r="F27" s="22">
        <v>0.379</v>
      </c>
      <c r="G27" s="91">
        <v>0.2</v>
      </c>
      <c r="H27" s="22">
        <f t="shared" si="5"/>
        <v>0.45479999999999998</v>
      </c>
      <c r="I27" s="11" t="s">
        <v>7</v>
      </c>
      <c r="J27" s="12" t="s">
        <v>1394</v>
      </c>
    </row>
    <row r="28" spans="1:10" x14ac:dyDescent="0.25">
      <c r="A28" s="8" t="s">
        <v>233</v>
      </c>
      <c r="B28" s="9" t="s">
        <v>23</v>
      </c>
      <c r="C28" s="22">
        <v>1.0029999999999999</v>
      </c>
      <c r="D28" s="91">
        <v>0.2</v>
      </c>
      <c r="E28" s="22">
        <v>1.2035999999999998</v>
      </c>
      <c r="F28" s="22">
        <v>1.0029999999999999</v>
      </c>
      <c r="G28" s="91">
        <v>0.2</v>
      </c>
      <c r="H28" s="22">
        <f t="shared" si="5"/>
        <v>1.2035999999999998</v>
      </c>
      <c r="I28" s="11" t="s">
        <v>7</v>
      </c>
      <c r="J28" s="12" t="s">
        <v>1394</v>
      </c>
    </row>
    <row r="29" spans="1:10" x14ac:dyDescent="0.25">
      <c r="A29" s="84" t="s">
        <v>24</v>
      </c>
      <c r="B29" s="64" t="s">
        <v>23</v>
      </c>
      <c r="C29" s="85" t="s">
        <v>328</v>
      </c>
      <c r="D29" s="92">
        <v>0.2</v>
      </c>
      <c r="E29" s="85" t="s">
        <v>328</v>
      </c>
      <c r="F29" s="85" t="s">
        <v>328</v>
      </c>
      <c r="G29" s="92">
        <v>0.2</v>
      </c>
      <c r="H29" s="85" t="s">
        <v>328</v>
      </c>
      <c r="I29" s="86" t="s">
        <v>7</v>
      </c>
      <c r="J29" s="87" t="s">
        <v>1395</v>
      </c>
    </row>
    <row r="30" spans="1:10" x14ac:dyDescent="0.25">
      <c r="A30" s="13" t="s">
        <v>1122</v>
      </c>
      <c r="B30" s="14" t="s">
        <v>141</v>
      </c>
      <c r="C30" s="90"/>
      <c r="D30" s="71"/>
      <c r="E30" s="15"/>
      <c r="F30" s="90"/>
      <c r="G30" s="71"/>
      <c r="H30" s="15"/>
      <c r="I30" s="17" t="s">
        <v>7</v>
      </c>
      <c r="J30" s="353" t="s">
        <v>1179</v>
      </c>
    </row>
    <row r="31" spans="1:10" ht="48.75" thickBot="1" x14ac:dyDescent="0.3">
      <c r="A31" s="13" t="s">
        <v>1121</v>
      </c>
      <c r="B31" s="14" t="s">
        <v>6</v>
      </c>
      <c r="C31" s="60">
        <v>7.1469999999999994</v>
      </c>
      <c r="D31" s="16">
        <v>0.2</v>
      </c>
      <c r="E31" s="15">
        <v>8.5763999999999996</v>
      </c>
      <c r="F31" s="60">
        <f>C31*1.029</f>
        <v>7.3542629999999987</v>
      </c>
      <c r="G31" s="16">
        <v>0.2</v>
      </c>
      <c r="H31" s="15">
        <f>F31*(1+G31)</f>
        <v>8.8251155999999984</v>
      </c>
      <c r="I31" s="17" t="s">
        <v>7</v>
      </c>
      <c r="J31" s="18"/>
    </row>
    <row r="32" spans="1:10" ht="15.75" thickBot="1" x14ac:dyDescent="0.3">
      <c r="A32" s="5" t="s">
        <v>338</v>
      </c>
      <c r="B32" s="6"/>
      <c r="C32" s="68"/>
      <c r="D32" s="69"/>
      <c r="E32" s="62"/>
      <c r="F32" s="68"/>
      <c r="G32" s="69"/>
      <c r="H32" s="62"/>
      <c r="I32" s="6"/>
      <c r="J32" s="7"/>
    </row>
    <row r="33" spans="1:10" x14ac:dyDescent="0.25">
      <c r="A33" s="13" t="s">
        <v>349</v>
      </c>
      <c r="B33" s="14" t="s">
        <v>6</v>
      </c>
      <c r="C33" s="15"/>
      <c r="D33" s="71"/>
      <c r="E33" s="15"/>
      <c r="F33" s="15"/>
      <c r="G33" s="71"/>
      <c r="H33" s="15"/>
      <c r="I33" s="17"/>
      <c r="J33" s="18"/>
    </row>
    <row r="34" spans="1:10" x14ac:dyDescent="0.25">
      <c r="A34" s="8" t="s">
        <v>367</v>
      </c>
      <c r="B34" s="9" t="s">
        <v>6</v>
      </c>
      <c r="C34" s="22">
        <v>352.24499999999995</v>
      </c>
      <c r="D34" s="91">
        <v>0.2</v>
      </c>
      <c r="E34" s="10">
        <v>422.6939999999999</v>
      </c>
      <c r="F34" s="22">
        <f>C34*1.029</f>
        <v>362.46010499999994</v>
      </c>
      <c r="G34" s="91">
        <v>0.2</v>
      </c>
      <c r="H34" s="10">
        <f>F34*(1+G34)</f>
        <v>434.95212599999991</v>
      </c>
      <c r="I34" s="11" t="s">
        <v>7</v>
      </c>
      <c r="J34" s="12"/>
    </row>
    <row r="35" spans="1:10" x14ac:dyDescent="0.25">
      <c r="A35" s="8" t="s">
        <v>368</v>
      </c>
      <c r="B35" s="9" t="s">
        <v>6</v>
      </c>
      <c r="C35" s="22">
        <v>719.80499999999995</v>
      </c>
      <c r="D35" s="91">
        <v>0.2</v>
      </c>
      <c r="E35" s="10">
        <v>863.76599999999996</v>
      </c>
      <c r="F35" s="22">
        <f t="shared" ref="F35:F43" si="6">C35*1.029</f>
        <v>740.6793449999999</v>
      </c>
      <c r="G35" s="91">
        <v>0.2</v>
      </c>
      <c r="H35" s="10">
        <f t="shared" ref="H35:H43" si="7">F35*(1+G35)</f>
        <v>888.81521399999986</v>
      </c>
      <c r="I35" s="11" t="s">
        <v>7</v>
      </c>
      <c r="J35" s="12"/>
    </row>
    <row r="36" spans="1:10" s="3" customFormat="1" x14ac:dyDescent="0.25">
      <c r="A36" s="19" t="s">
        <v>339</v>
      </c>
      <c r="B36" s="9" t="s">
        <v>6</v>
      </c>
      <c r="C36" s="22">
        <v>168.46499999999997</v>
      </c>
      <c r="D36" s="93">
        <v>0.2</v>
      </c>
      <c r="E36" s="10">
        <v>202.15799999999996</v>
      </c>
      <c r="F36" s="22">
        <f t="shared" si="6"/>
        <v>173.35048499999996</v>
      </c>
      <c r="G36" s="93">
        <v>0.2</v>
      </c>
      <c r="H36" s="10">
        <f t="shared" si="7"/>
        <v>208.02058199999996</v>
      </c>
      <c r="I36" s="20" t="s">
        <v>7</v>
      </c>
      <c r="J36" s="21"/>
    </row>
    <row r="37" spans="1:10" s="3" customFormat="1" x14ac:dyDescent="0.25">
      <c r="A37" s="19" t="s">
        <v>369</v>
      </c>
      <c r="B37" s="9" t="s">
        <v>6</v>
      </c>
      <c r="C37" s="22">
        <v>352.24499999999995</v>
      </c>
      <c r="D37" s="93">
        <v>0.2</v>
      </c>
      <c r="E37" s="10">
        <v>422.6939999999999</v>
      </c>
      <c r="F37" s="22">
        <f t="shared" si="6"/>
        <v>362.46010499999994</v>
      </c>
      <c r="G37" s="93">
        <v>0.2</v>
      </c>
      <c r="H37" s="10">
        <f t="shared" si="7"/>
        <v>434.95212599999991</v>
      </c>
      <c r="I37" s="20" t="s">
        <v>7</v>
      </c>
      <c r="J37" s="21"/>
    </row>
    <row r="38" spans="1:10" s="1" customFormat="1" x14ac:dyDescent="0.25">
      <c r="A38" s="19" t="s">
        <v>340</v>
      </c>
      <c r="B38" s="9" t="s">
        <v>6</v>
      </c>
      <c r="C38" s="22">
        <v>168.46499999999997</v>
      </c>
      <c r="D38" s="93">
        <v>0.2</v>
      </c>
      <c r="E38" s="10">
        <v>202.15799999999996</v>
      </c>
      <c r="F38" s="22">
        <f t="shared" si="6"/>
        <v>173.35048499999996</v>
      </c>
      <c r="G38" s="93">
        <v>0.2</v>
      </c>
      <c r="H38" s="10">
        <f t="shared" si="7"/>
        <v>208.02058199999996</v>
      </c>
      <c r="I38" s="20" t="s">
        <v>7</v>
      </c>
      <c r="J38" s="21"/>
    </row>
    <row r="39" spans="1:10" ht="24" x14ac:dyDescent="0.25">
      <c r="A39" s="19" t="s">
        <v>370</v>
      </c>
      <c r="B39" s="9" t="s">
        <v>6</v>
      </c>
      <c r="C39" s="22">
        <v>352.24499999999995</v>
      </c>
      <c r="D39" s="93">
        <v>0.2</v>
      </c>
      <c r="E39" s="10">
        <v>422.6939999999999</v>
      </c>
      <c r="F39" s="22">
        <f t="shared" si="6"/>
        <v>362.46010499999994</v>
      </c>
      <c r="G39" s="93">
        <v>0.2</v>
      </c>
      <c r="H39" s="10">
        <f t="shared" si="7"/>
        <v>434.95212599999991</v>
      </c>
      <c r="I39" s="11" t="s">
        <v>7</v>
      </c>
      <c r="J39" s="21"/>
    </row>
    <row r="40" spans="1:10" ht="24" x14ac:dyDescent="0.25">
      <c r="A40" s="19" t="s">
        <v>372</v>
      </c>
      <c r="B40" s="9" t="s">
        <v>26</v>
      </c>
      <c r="C40" s="22">
        <v>440</v>
      </c>
      <c r="D40" s="94">
        <v>0.2</v>
      </c>
      <c r="E40" s="10">
        <v>528</v>
      </c>
      <c r="F40" s="22">
        <f t="shared" si="6"/>
        <v>452.76</v>
      </c>
      <c r="G40" s="94">
        <v>0.2</v>
      </c>
      <c r="H40" s="10">
        <f t="shared" si="7"/>
        <v>543.31200000000001</v>
      </c>
      <c r="I40" s="20" t="s">
        <v>7</v>
      </c>
      <c r="J40" s="21"/>
    </row>
    <row r="41" spans="1:10" ht="24" x14ac:dyDescent="0.25">
      <c r="A41" s="19" t="s">
        <v>371</v>
      </c>
      <c r="B41" s="9" t="s">
        <v>26</v>
      </c>
      <c r="C41" s="22">
        <v>795</v>
      </c>
      <c r="D41" s="94">
        <v>0.2</v>
      </c>
      <c r="E41" s="10">
        <v>954</v>
      </c>
      <c r="F41" s="22">
        <f t="shared" si="6"/>
        <v>818.05499999999995</v>
      </c>
      <c r="G41" s="94">
        <v>0.2</v>
      </c>
      <c r="H41" s="10">
        <f t="shared" si="7"/>
        <v>981.66599999999994</v>
      </c>
      <c r="I41" s="20" t="s">
        <v>7</v>
      </c>
      <c r="J41" s="21"/>
    </row>
    <row r="42" spans="1:10" ht="24" x14ac:dyDescent="0.25">
      <c r="A42" s="19" t="s">
        <v>373</v>
      </c>
      <c r="B42" s="9" t="s">
        <v>26</v>
      </c>
      <c r="C42" s="22">
        <v>1000</v>
      </c>
      <c r="D42" s="94">
        <v>0.2</v>
      </c>
      <c r="E42" s="10">
        <v>1200</v>
      </c>
      <c r="F42" s="22">
        <f t="shared" si="6"/>
        <v>1029</v>
      </c>
      <c r="G42" s="94">
        <v>0.2</v>
      </c>
      <c r="H42" s="10">
        <f t="shared" si="7"/>
        <v>1234.8</v>
      </c>
      <c r="I42" s="20" t="s">
        <v>7</v>
      </c>
      <c r="J42" s="21"/>
    </row>
    <row r="43" spans="1:10" s="1" customFormat="1" x14ac:dyDescent="0.25">
      <c r="A43" s="121" t="s">
        <v>341</v>
      </c>
      <c r="B43" s="64" t="s">
        <v>26</v>
      </c>
      <c r="C43" s="66">
        <v>400</v>
      </c>
      <c r="D43" s="99">
        <v>0.2</v>
      </c>
      <c r="E43" s="10">
        <v>480</v>
      </c>
      <c r="F43" s="22">
        <f t="shared" si="6"/>
        <v>411.59999999999997</v>
      </c>
      <c r="G43" s="99">
        <v>0.2</v>
      </c>
      <c r="H43" s="10">
        <f t="shared" si="7"/>
        <v>493.91999999999996</v>
      </c>
      <c r="I43" s="67" t="s">
        <v>7</v>
      </c>
      <c r="J43" s="103"/>
    </row>
    <row r="44" spans="1:10" s="101" customFormat="1" x14ac:dyDescent="0.25">
      <c r="A44" s="13" t="s">
        <v>344</v>
      </c>
      <c r="B44" s="350" t="s">
        <v>218</v>
      </c>
      <c r="C44" s="15"/>
      <c r="D44" s="71"/>
      <c r="E44" s="15"/>
      <c r="F44" s="15"/>
      <c r="G44" s="71"/>
      <c r="H44" s="15"/>
      <c r="I44" s="17"/>
      <c r="J44" s="18"/>
    </row>
    <row r="45" spans="1:10" s="101" customFormat="1" x14ac:dyDescent="0.25">
      <c r="A45" s="26" t="s">
        <v>217</v>
      </c>
      <c r="B45" s="9" t="s">
        <v>218</v>
      </c>
      <c r="C45" s="22">
        <v>105</v>
      </c>
      <c r="D45" s="93">
        <v>0.2</v>
      </c>
      <c r="E45" s="10">
        <v>126</v>
      </c>
      <c r="F45" s="22">
        <f>C45*1.029</f>
        <v>108.04499999999999</v>
      </c>
      <c r="G45" s="93">
        <v>0.2</v>
      </c>
      <c r="H45" s="10">
        <f t="shared" ref="H45:H46" si="8">F45*(1+G45)</f>
        <v>129.65399999999997</v>
      </c>
      <c r="I45" s="20" t="s">
        <v>7</v>
      </c>
      <c r="J45" s="21" t="s">
        <v>262</v>
      </c>
    </row>
    <row r="46" spans="1:10" s="101" customFormat="1" ht="24" x14ac:dyDescent="0.25">
      <c r="A46" s="26" t="s">
        <v>219</v>
      </c>
      <c r="B46" s="9" t="s">
        <v>218</v>
      </c>
      <c r="C46" s="22">
        <v>155</v>
      </c>
      <c r="D46" s="93">
        <v>0.2</v>
      </c>
      <c r="E46" s="10">
        <v>186</v>
      </c>
      <c r="F46" s="22">
        <f>C46*1.029</f>
        <v>159.49499999999998</v>
      </c>
      <c r="G46" s="93">
        <v>0.2</v>
      </c>
      <c r="H46" s="10">
        <f t="shared" si="8"/>
        <v>191.39399999999998</v>
      </c>
      <c r="I46" s="20" t="s">
        <v>7</v>
      </c>
      <c r="J46" s="21" t="s">
        <v>262</v>
      </c>
    </row>
    <row r="47" spans="1:10" ht="24" x14ac:dyDescent="0.25">
      <c r="A47" s="13" t="s">
        <v>343</v>
      </c>
      <c r="B47" s="14" t="s">
        <v>26</v>
      </c>
      <c r="C47" s="15"/>
      <c r="D47" s="71"/>
      <c r="E47" s="15"/>
      <c r="F47" s="15"/>
      <c r="G47" s="71"/>
      <c r="H47" s="15"/>
      <c r="I47" s="17"/>
      <c r="J47" s="18"/>
    </row>
    <row r="48" spans="1:10" x14ac:dyDescent="0.25">
      <c r="A48" s="100" t="s">
        <v>27</v>
      </c>
      <c r="B48" s="9" t="s">
        <v>26</v>
      </c>
      <c r="C48" s="22"/>
      <c r="D48" s="72"/>
      <c r="E48" s="10"/>
      <c r="F48" s="22"/>
      <c r="G48" s="72"/>
      <c r="H48" s="10"/>
      <c r="I48" s="20"/>
      <c r="J48" s="21"/>
    </row>
    <row r="49" spans="1:10" x14ac:dyDescent="0.25">
      <c r="A49" s="9" t="s">
        <v>28</v>
      </c>
      <c r="B49" s="9" t="s">
        <v>26</v>
      </c>
      <c r="C49" s="22">
        <v>30</v>
      </c>
      <c r="D49" s="93">
        <v>0</v>
      </c>
      <c r="E49" s="10">
        <v>30</v>
      </c>
      <c r="F49" s="22">
        <v>31</v>
      </c>
      <c r="G49" s="93">
        <v>0</v>
      </c>
      <c r="H49" s="10">
        <f t="shared" ref="H49:H52" si="9">F49*(1+G49)</f>
        <v>31</v>
      </c>
      <c r="I49" s="20" t="s">
        <v>10</v>
      </c>
      <c r="J49" s="21"/>
    </row>
    <row r="50" spans="1:10" x14ac:dyDescent="0.25">
      <c r="A50" s="9" t="s">
        <v>29</v>
      </c>
      <c r="B50" s="9" t="s">
        <v>26</v>
      </c>
      <c r="C50" s="22">
        <v>100</v>
      </c>
      <c r="D50" s="93">
        <v>0</v>
      </c>
      <c r="E50" s="10">
        <v>100</v>
      </c>
      <c r="F50" s="22">
        <v>103</v>
      </c>
      <c r="G50" s="93">
        <v>0</v>
      </c>
      <c r="H50" s="10">
        <f t="shared" si="9"/>
        <v>103</v>
      </c>
      <c r="I50" s="20" t="s">
        <v>10</v>
      </c>
      <c r="J50" s="21"/>
    </row>
    <row r="51" spans="1:10" x14ac:dyDescent="0.25">
      <c r="A51" s="9" t="s">
        <v>30</v>
      </c>
      <c r="B51" s="9" t="s">
        <v>26</v>
      </c>
      <c r="C51" s="22">
        <v>300</v>
      </c>
      <c r="D51" s="93">
        <v>0</v>
      </c>
      <c r="E51" s="10">
        <v>300</v>
      </c>
      <c r="F51" s="22">
        <v>309</v>
      </c>
      <c r="G51" s="93">
        <v>0</v>
      </c>
      <c r="H51" s="10">
        <f t="shared" si="9"/>
        <v>309</v>
      </c>
      <c r="I51" s="20" t="s">
        <v>10</v>
      </c>
      <c r="J51" s="21"/>
    </row>
    <row r="52" spans="1:10" x14ac:dyDescent="0.25">
      <c r="A52" s="19" t="s">
        <v>31</v>
      </c>
      <c r="B52" s="9" t="s">
        <v>26</v>
      </c>
      <c r="C52" s="22">
        <v>300</v>
      </c>
      <c r="D52" s="93">
        <v>0</v>
      </c>
      <c r="E52" s="10">
        <v>300</v>
      </c>
      <c r="F52" s="22">
        <v>309</v>
      </c>
      <c r="G52" s="93">
        <v>0</v>
      </c>
      <c r="H52" s="10">
        <f t="shared" si="9"/>
        <v>309</v>
      </c>
      <c r="I52" s="20" t="s">
        <v>10</v>
      </c>
      <c r="J52" s="21"/>
    </row>
    <row r="53" spans="1:10" x14ac:dyDescent="0.25">
      <c r="A53" s="100" t="s">
        <v>32</v>
      </c>
      <c r="B53" s="9" t="s">
        <v>26</v>
      </c>
      <c r="C53" s="22"/>
      <c r="D53" s="73"/>
      <c r="E53" s="10"/>
      <c r="F53" s="22"/>
      <c r="G53" s="73"/>
      <c r="H53" s="10"/>
      <c r="I53" s="20"/>
      <c r="J53" s="21"/>
    </row>
    <row r="54" spans="1:10" x14ac:dyDescent="0.25">
      <c r="A54" s="9" t="s">
        <v>29</v>
      </c>
      <c r="B54" s="9" t="s">
        <v>26</v>
      </c>
      <c r="C54" s="22">
        <v>120</v>
      </c>
      <c r="D54" s="93">
        <v>0</v>
      </c>
      <c r="E54" s="10">
        <v>120</v>
      </c>
      <c r="F54" s="22">
        <v>123</v>
      </c>
      <c r="G54" s="93">
        <v>0</v>
      </c>
      <c r="H54" s="10">
        <f t="shared" ref="H54:H56" si="10">F54*(1+G54)</f>
        <v>123</v>
      </c>
      <c r="I54" s="20" t="s">
        <v>10</v>
      </c>
      <c r="J54" s="21"/>
    </row>
    <row r="55" spans="1:10" x14ac:dyDescent="0.25">
      <c r="A55" s="9" t="s">
        <v>30</v>
      </c>
      <c r="B55" s="9" t="s">
        <v>26</v>
      </c>
      <c r="C55" s="22">
        <v>360</v>
      </c>
      <c r="D55" s="93">
        <v>0</v>
      </c>
      <c r="E55" s="10">
        <v>360</v>
      </c>
      <c r="F55" s="22">
        <v>370</v>
      </c>
      <c r="G55" s="93">
        <v>0</v>
      </c>
      <c r="H55" s="10">
        <f t="shared" si="10"/>
        <v>370</v>
      </c>
      <c r="I55" s="20" t="s">
        <v>10</v>
      </c>
      <c r="J55" s="21"/>
    </row>
    <row r="56" spans="1:10" x14ac:dyDescent="0.25">
      <c r="A56" s="19" t="s">
        <v>33</v>
      </c>
      <c r="B56" s="9" t="s">
        <v>26</v>
      </c>
      <c r="C56" s="22">
        <v>360</v>
      </c>
      <c r="D56" s="95">
        <v>0</v>
      </c>
      <c r="E56" s="10">
        <v>360</v>
      </c>
      <c r="F56" s="22">
        <v>370</v>
      </c>
      <c r="G56" s="95">
        <v>0</v>
      </c>
      <c r="H56" s="10">
        <f t="shared" si="10"/>
        <v>370</v>
      </c>
      <c r="I56" s="20" t="s">
        <v>10</v>
      </c>
      <c r="J56" s="21"/>
    </row>
    <row r="57" spans="1:10" x14ac:dyDescent="0.25">
      <c r="A57" s="100" t="s">
        <v>34</v>
      </c>
      <c r="B57" s="9" t="s">
        <v>26</v>
      </c>
      <c r="C57" s="22"/>
      <c r="D57" s="73"/>
      <c r="E57" s="10"/>
      <c r="F57" s="22"/>
      <c r="G57" s="73"/>
      <c r="H57" s="10"/>
      <c r="I57" s="20"/>
      <c r="J57" s="21"/>
    </row>
    <row r="58" spans="1:10" x14ac:dyDescent="0.25">
      <c r="A58" s="9" t="s">
        <v>29</v>
      </c>
      <c r="B58" s="9" t="s">
        <v>26</v>
      </c>
      <c r="C58" s="22">
        <v>150</v>
      </c>
      <c r="D58" s="93">
        <v>0</v>
      </c>
      <c r="E58" s="10">
        <v>150</v>
      </c>
      <c r="F58" s="22">
        <v>154</v>
      </c>
      <c r="G58" s="93">
        <v>0</v>
      </c>
      <c r="H58" s="10">
        <f t="shared" ref="H58:H60" si="11">F58*(1+G58)</f>
        <v>154</v>
      </c>
      <c r="I58" s="20" t="s">
        <v>10</v>
      </c>
      <c r="J58" s="21"/>
    </row>
    <row r="59" spans="1:10" x14ac:dyDescent="0.25">
      <c r="A59" s="9" t="s">
        <v>30</v>
      </c>
      <c r="B59" s="9" t="s">
        <v>26</v>
      </c>
      <c r="C59" s="22">
        <v>450</v>
      </c>
      <c r="D59" s="93">
        <v>0</v>
      </c>
      <c r="E59" s="10">
        <v>450</v>
      </c>
      <c r="F59" s="22">
        <v>463</v>
      </c>
      <c r="G59" s="93">
        <v>0</v>
      </c>
      <c r="H59" s="10">
        <f t="shared" si="11"/>
        <v>463</v>
      </c>
      <c r="I59" s="20" t="s">
        <v>10</v>
      </c>
      <c r="J59" s="21"/>
    </row>
    <row r="60" spans="1:10" x14ac:dyDescent="0.25">
      <c r="A60" s="19" t="s">
        <v>35</v>
      </c>
      <c r="B60" s="9" t="s">
        <v>26</v>
      </c>
      <c r="C60" s="22">
        <v>450</v>
      </c>
      <c r="D60" s="95">
        <v>0</v>
      </c>
      <c r="E60" s="10">
        <v>450</v>
      </c>
      <c r="F60" s="22">
        <v>463</v>
      </c>
      <c r="G60" s="95">
        <v>0</v>
      </c>
      <c r="H60" s="10">
        <f t="shared" si="11"/>
        <v>463</v>
      </c>
      <c r="I60" s="20" t="s">
        <v>10</v>
      </c>
      <c r="J60" s="21"/>
    </row>
    <row r="61" spans="1:10" x14ac:dyDescent="0.25">
      <c r="A61" s="100" t="s">
        <v>36</v>
      </c>
      <c r="B61" s="9" t="s">
        <v>26</v>
      </c>
      <c r="C61" s="22"/>
      <c r="D61" s="73"/>
      <c r="E61" s="10"/>
      <c r="F61" s="22"/>
      <c r="G61" s="73"/>
      <c r="H61" s="10"/>
      <c r="I61" s="20"/>
      <c r="J61" s="21"/>
    </row>
    <row r="62" spans="1:10" x14ac:dyDescent="0.25">
      <c r="A62" s="9" t="s">
        <v>29</v>
      </c>
      <c r="B62" s="9" t="s">
        <v>26</v>
      </c>
      <c r="C62" s="22">
        <v>230</v>
      </c>
      <c r="D62" s="93">
        <v>0</v>
      </c>
      <c r="E62" s="10">
        <v>230</v>
      </c>
      <c r="F62" s="22">
        <v>237</v>
      </c>
      <c r="G62" s="93">
        <v>0</v>
      </c>
      <c r="H62" s="10">
        <f t="shared" ref="H62:H64" si="12">F62*(1+G62)</f>
        <v>237</v>
      </c>
      <c r="I62" s="20" t="s">
        <v>10</v>
      </c>
      <c r="J62" s="21"/>
    </row>
    <row r="63" spans="1:10" x14ac:dyDescent="0.25">
      <c r="A63" s="9" t="s">
        <v>30</v>
      </c>
      <c r="B63" s="9" t="s">
        <v>26</v>
      </c>
      <c r="C63" s="22">
        <v>670</v>
      </c>
      <c r="D63" s="93">
        <v>0</v>
      </c>
      <c r="E63" s="10">
        <v>670</v>
      </c>
      <c r="F63" s="22">
        <v>689</v>
      </c>
      <c r="G63" s="93">
        <v>0</v>
      </c>
      <c r="H63" s="10">
        <f t="shared" si="12"/>
        <v>689</v>
      </c>
      <c r="I63" s="20" t="s">
        <v>10</v>
      </c>
      <c r="J63" s="21"/>
    </row>
    <row r="64" spans="1:10" x14ac:dyDescent="0.25">
      <c r="A64" s="19" t="s">
        <v>37</v>
      </c>
      <c r="B64" s="9" t="s">
        <v>26</v>
      </c>
      <c r="C64" s="22">
        <v>670</v>
      </c>
      <c r="D64" s="95">
        <v>0</v>
      </c>
      <c r="E64" s="10">
        <v>670</v>
      </c>
      <c r="F64" s="22">
        <v>689</v>
      </c>
      <c r="G64" s="95">
        <v>0</v>
      </c>
      <c r="H64" s="10">
        <f t="shared" si="12"/>
        <v>689</v>
      </c>
      <c r="I64" s="20" t="s">
        <v>10</v>
      </c>
      <c r="J64" s="21"/>
    </row>
    <row r="65" spans="1:10" x14ac:dyDescent="0.25">
      <c r="A65" s="100" t="s">
        <v>38</v>
      </c>
      <c r="B65" s="9" t="s">
        <v>26</v>
      </c>
      <c r="C65" s="22"/>
      <c r="D65" s="73"/>
      <c r="E65" s="10"/>
      <c r="F65" s="22"/>
      <c r="G65" s="73"/>
      <c r="H65" s="10"/>
      <c r="I65" s="20"/>
      <c r="J65" s="21"/>
    </row>
    <row r="66" spans="1:10" x14ac:dyDescent="0.25">
      <c r="A66" s="9" t="s">
        <v>29</v>
      </c>
      <c r="B66" s="9" t="s">
        <v>26</v>
      </c>
      <c r="C66" s="22">
        <v>115</v>
      </c>
      <c r="D66" s="93">
        <v>0</v>
      </c>
      <c r="E66" s="10">
        <v>115</v>
      </c>
      <c r="F66" s="22">
        <v>118</v>
      </c>
      <c r="G66" s="93">
        <v>0</v>
      </c>
      <c r="H66" s="10">
        <f t="shared" ref="H66:H68" si="13">F66*(1+G66)</f>
        <v>118</v>
      </c>
      <c r="I66" s="20" t="s">
        <v>10</v>
      </c>
      <c r="J66" s="21"/>
    </row>
    <row r="67" spans="1:10" x14ac:dyDescent="0.25">
      <c r="A67" s="9" t="s">
        <v>30</v>
      </c>
      <c r="B67" s="9" t="s">
        <v>26</v>
      </c>
      <c r="C67" s="22">
        <v>335</v>
      </c>
      <c r="D67" s="93">
        <v>0</v>
      </c>
      <c r="E67" s="10">
        <v>335</v>
      </c>
      <c r="F67" s="22">
        <v>345</v>
      </c>
      <c r="G67" s="93">
        <v>0</v>
      </c>
      <c r="H67" s="10">
        <f t="shared" si="13"/>
        <v>345</v>
      </c>
      <c r="I67" s="20" t="s">
        <v>10</v>
      </c>
      <c r="J67" s="21"/>
    </row>
    <row r="68" spans="1:10" x14ac:dyDescent="0.25">
      <c r="A68" s="19" t="s">
        <v>39</v>
      </c>
      <c r="B68" s="9" t="s">
        <v>26</v>
      </c>
      <c r="C68" s="22">
        <v>335</v>
      </c>
      <c r="D68" s="95">
        <v>0</v>
      </c>
      <c r="E68" s="10">
        <v>335</v>
      </c>
      <c r="F68" s="22">
        <v>345</v>
      </c>
      <c r="G68" s="95">
        <v>0</v>
      </c>
      <c r="H68" s="10">
        <f t="shared" si="13"/>
        <v>345</v>
      </c>
      <c r="I68" s="20" t="s">
        <v>10</v>
      </c>
      <c r="J68" s="21"/>
    </row>
    <row r="69" spans="1:10" x14ac:dyDescent="0.25">
      <c r="A69" s="23" t="s">
        <v>350</v>
      </c>
      <c r="B69" s="14" t="s">
        <v>263</v>
      </c>
      <c r="C69" s="15"/>
      <c r="D69" s="71"/>
      <c r="E69" s="15"/>
      <c r="F69" s="15"/>
      <c r="G69" s="71"/>
      <c r="H69" s="15"/>
      <c r="I69" s="17"/>
      <c r="J69" s="18"/>
    </row>
    <row r="70" spans="1:10" x14ac:dyDescent="0.25">
      <c r="A70" s="19" t="s">
        <v>40</v>
      </c>
      <c r="B70" s="9" t="s">
        <v>263</v>
      </c>
      <c r="C70" s="355">
        <v>220</v>
      </c>
      <c r="D70" s="356">
        <v>0</v>
      </c>
      <c r="E70" s="355">
        <v>220</v>
      </c>
      <c r="F70" s="355">
        <v>221</v>
      </c>
      <c r="G70" s="356">
        <v>0</v>
      </c>
      <c r="H70" s="355">
        <f t="shared" ref="H70:H72" si="14">F70*(1+G70)</f>
        <v>221</v>
      </c>
      <c r="I70" s="20" t="s">
        <v>10</v>
      </c>
      <c r="J70" s="21"/>
    </row>
    <row r="71" spans="1:10" x14ac:dyDescent="0.25">
      <c r="A71" s="19" t="s">
        <v>41</v>
      </c>
      <c r="B71" s="9" t="s">
        <v>263</v>
      </c>
      <c r="C71" s="355">
        <v>349</v>
      </c>
      <c r="D71" s="356">
        <v>0</v>
      </c>
      <c r="E71" s="355">
        <v>349</v>
      </c>
      <c r="F71" s="355">
        <v>350</v>
      </c>
      <c r="G71" s="356">
        <v>0</v>
      </c>
      <c r="H71" s="355">
        <f t="shared" si="14"/>
        <v>350</v>
      </c>
      <c r="I71" s="20" t="s">
        <v>10</v>
      </c>
      <c r="J71" s="21"/>
    </row>
    <row r="72" spans="1:10" x14ac:dyDescent="0.25">
      <c r="A72" s="19" t="s">
        <v>42</v>
      </c>
      <c r="B72" s="9" t="s">
        <v>263</v>
      </c>
      <c r="C72" s="355">
        <v>435</v>
      </c>
      <c r="D72" s="356">
        <v>0</v>
      </c>
      <c r="E72" s="355">
        <v>435</v>
      </c>
      <c r="F72" s="355">
        <v>437</v>
      </c>
      <c r="G72" s="356">
        <v>0</v>
      </c>
      <c r="H72" s="355">
        <f t="shared" si="14"/>
        <v>437</v>
      </c>
      <c r="I72" s="20" t="s">
        <v>10</v>
      </c>
      <c r="J72" s="21"/>
    </row>
    <row r="73" spans="1:10" x14ac:dyDescent="0.25">
      <c r="A73" s="13" t="s">
        <v>351</v>
      </c>
      <c r="B73" s="14" t="s">
        <v>23</v>
      </c>
      <c r="C73" s="15"/>
      <c r="D73" s="71"/>
      <c r="E73" s="15"/>
      <c r="F73" s="15"/>
      <c r="G73" s="71"/>
      <c r="H73" s="15"/>
      <c r="I73" s="15"/>
      <c r="J73" s="18"/>
    </row>
    <row r="74" spans="1:10" ht="24" x14ac:dyDescent="0.25">
      <c r="A74" s="21" t="s">
        <v>43</v>
      </c>
      <c r="B74" s="9" t="s">
        <v>23</v>
      </c>
      <c r="C74" s="24" t="s">
        <v>44</v>
      </c>
      <c r="D74" s="94">
        <v>0</v>
      </c>
      <c r="E74" s="22" t="s">
        <v>44</v>
      </c>
      <c r="F74" s="24" t="s">
        <v>44</v>
      </c>
      <c r="G74" s="94">
        <v>0</v>
      </c>
      <c r="H74" s="24" t="s">
        <v>44</v>
      </c>
      <c r="I74" s="20" t="s">
        <v>10</v>
      </c>
      <c r="J74" s="9" t="s">
        <v>1402</v>
      </c>
    </row>
    <row r="75" spans="1:10" x14ac:dyDescent="0.25">
      <c r="A75" s="21" t="s">
        <v>45</v>
      </c>
      <c r="B75" s="9" t="s">
        <v>23</v>
      </c>
      <c r="C75" s="22"/>
      <c r="D75" s="74"/>
      <c r="E75" s="22"/>
      <c r="F75" s="22"/>
      <c r="G75" s="74"/>
      <c r="H75" s="22"/>
      <c r="I75" s="20" t="s">
        <v>10</v>
      </c>
      <c r="J75" s="9"/>
    </row>
    <row r="76" spans="1:10" x14ac:dyDescent="0.25">
      <c r="A76" s="26" t="s">
        <v>46</v>
      </c>
      <c r="B76" s="9" t="s">
        <v>23</v>
      </c>
      <c r="C76" s="22">
        <v>3.6322681610616709</v>
      </c>
      <c r="D76" s="94">
        <v>0</v>
      </c>
      <c r="E76" s="22">
        <v>3.6322681610616709</v>
      </c>
      <c r="F76" s="22">
        <v>3.72</v>
      </c>
      <c r="G76" s="94">
        <v>0</v>
      </c>
      <c r="H76" s="22">
        <f t="shared" ref="H76:H89" si="15">F76*(1+G76)</f>
        <v>3.72</v>
      </c>
      <c r="I76" s="20" t="s">
        <v>10</v>
      </c>
      <c r="J76" s="9" t="s">
        <v>1399</v>
      </c>
    </row>
    <row r="77" spans="1:10" x14ac:dyDescent="0.25">
      <c r="A77" s="26" t="s">
        <v>47</v>
      </c>
      <c r="B77" s="9" t="s">
        <v>23</v>
      </c>
      <c r="C77" s="22">
        <v>15.83517990307285</v>
      </c>
      <c r="D77" s="94">
        <v>0</v>
      </c>
      <c r="E77" s="22">
        <v>15.83517990307285</v>
      </c>
      <c r="F77" s="22">
        <v>18.54</v>
      </c>
      <c r="G77" s="94">
        <v>0</v>
      </c>
      <c r="H77" s="22">
        <f t="shared" si="15"/>
        <v>18.54</v>
      </c>
      <c r="I77" s="20" t="s">
        <v>10</v>
      </c>
      <c r="J77" s="9" t="s">
        <v>1398</v>
      </c>
    </row>
    <row r="78" spans="1:10" x14ac:dyDescent="0.25">
      <c r="A78" s="26" t="s">
        <v>48</v>
      </c>
      <c r="B78" s="9" t="s">
        <v>23</v>
      </c>
      <c r="C78" s="22">
        <v>0.96326509892313994</v>
      </c>
      <c r="D78" s="94">
        <v>0</v>
      </c>
      <c r="E78" s="22">
        <v>0.96326509892313994</v>
      </c>
      <c r="F78" s="22">
        <v>1.01</v>
      </c>
      <c r="G78" s="94">
        <v>0</v>
      </c>
      <c r="H78" s="22">
        <f t="shared" si="15"/>
        <v>1.01</v>
      </c>
      <c r="I78" s="20" t="s">
        <v>10</v>
      </c>
      <c r="J78" s="9" t="s">
        <v>1397</v>
      </c>
    </row>
    <row r="79" spans="1:10" x14ac:dyDescent="0.25">
      <c r="A79" s="26" t="s">
        <v>374</v>
      </c>
      <c r="B79" s="9" t="s">
        <v>23</v>
      </c>
      <c r="C79" s="22">
        <v>0.3186646386287072</v>
      </c>
      <c r="D79" s="94">
        <v>0</v>
      </c>
      <c r="E79" s="22">
        <v>0.3186646386287072</v>
      </c>
      <c r="F79" s="22">
        <v>0.26</v>
      </c>
      <c r="G79" s="94">
        <v>0</v>
      </c>
      <c r="H79" s="22">
        <f t="shared" si="15"/>
        <v>0.26</v>
      </c>
      <c r="I79" s="20" t="s">
        <v>10</v>
      </c>
      <c r="J79" s="9" t="s">
        <v>1396</v>
      </c>
    </row>
    <row r="80" spans="1:10" x14ac:dyDescent="0.25">
      <c r="A80" s="26" t="s">
        <v>49</v>
      </c>
      <c r="B80" s="9" t="s">
        <v>23</v>
      </c>
      <c r="C80" s="22">
        <v>8.5957006942145551</v>
      </c>
      <c r="D80" s="94">
        <v>0</v>
      </c>
      <c r="E80" s="22">
        <v>8.5957006942145551</v>
      </c>
      <c r="F80" s="22">
        <v>8.9600000000000009</v>
      </c>
      <c r="G80" s="94">
        <v>0</v>
      </c>
      <c r="H80" s="22">
        <f t="shared" si="15"/>
        <v>8.9600000000000009</v>
      </c>
      <c r="I80" s="20" t="s">
        <v>10</v>
      </c>
      <c r="J80" s="9"/>
    </row>
    <row r="81" spans="1:10" x14ac:dyDescent="0.25">
      <c r="A81" s="26" t="s">
        <v>50</v>
      </c>
      <c r="B81" s="9" t="s">
        <v>23</v>
      </c>
      <c r="C81" s="22">
        <v>3.6587737097321109</v>
      </c>
      <c r="D81" s="94">
        <v>0</v>
      </c>
      <c r="E81" s="22">
        <v>3.6587737097321109</v>
      </c>
      <c r="F81" s="22">
        <v>3.74</v>
      </c>
      <c r="G81" s="94">
        <v>0</v>
      </c>
      <c r="H81" s="22">
        <f t="shared" si="15"/>
        <v>3.74</v>
      </c>
      <c r="I81" s="20" t="s">
        <v>10</v>
      </c>
      <c r="J81" s="9"/>
    </row>
    <row r="82" spans="1:10" x14ac:dyDescent="0.25">
      <c r="A82" s="26" t="s">
        <v>51</v>
      </c>
      <c r="B82" s="9" t="s">
        <v>23</v>
      </c>
      <c r="C82" s="22">
        <v>0.1769891992870965</v>
      </c>
      <c r="D82" s="94">
        <v>0</v>
      </c>
      <c r="E82" s="22">
        <v>0.1769891992870965</v>
      </c>
      <c r="F82" s="22">
        <v>0.1769891992870965</v>
      </c>
      <c r="G82" s="94">
        <v>0</v>
      </c>
      <c r="H82" s="22">
        <f t="shared" si="15"/>
        <v>0.1769891992870965</v>
      </c>
      <c r="I82" s="20" t="s">
        <v>10</v>
      </c>
      <c r="J82" s="9"/>
    </row>
    <row r="83" spans="1:10" x14ac:dyDescent="0.25">
      <c r="A83" s="26" t="s">
        <v>52</v>
      </c>
      <c r="B83" s="9" t="s">
        <v>23</v>
      </c>
      <c r="C83" s="22">
        <v>0.74115620482055644</v>
      </c>
      <c r="D83" s="94">
        <v>0</v>
      </c>
      <c r="E83" s="22">
        <v>0.74115620482055644</v>
      </c>
      <c r="F83" s="22">
        <v>0.78</v>
      </c>
      <c r="G83" s="94">
        <v>0</v>
      </c>
      <c r="H83" s="22">
        <f t="shared" si="15"/>
        <v>0.78</v>
      </c>
      <c r="I83" s="20" t="s">
        <v>10</v>
      </c>
      <c r="J83" s="9"/>
    </row>
    <row r="84" spans="1:10" x14ac:dyDescent="0.25">
      <c r="A84" s="26" t="s">
        <v>53</v>
      </c>
      <c r="B84" s="9" t="s">
        <v>23</v>
      </c>
      <c r="C84" s="22">
        <v>3.1726682946368574</v>
      </c>
      <c r="D84" s="94">
        <v>0</v>
      </c>
      <c r="E84" s="22">
        <v>3.1726682946368574</v>
      </c>
      <c r="F84" s="22">
        <v>3.25</v>
      </c>
      <c r="G84" s="94">
        <v>0</v>
      </c>
      <c r="H84" s="22">
        <f t="shared" si="15"/>
        <v>3.25</v>
      </c>
      <c r="I84" s="20" t="s">
        <v>10</v>
      </c>
      <c r="J84" s="9"/>
    </row>
    <row r="85" spans="1:10" x14ac:dyDescent="0.25">
      <c r="A85" s="26" t="s">
        <v>54</v>
      </c>
      <c r="B85" s="9" t="s">
        <v>23</v>
      </c>
      <c r="C85" s="22">
        <v>6.2185425486339625</v>
      </c>
      <c r="D85" s="94">
        <v>0</v>
      </c>
      <c r="E85" s="22">
        <v>6.2185425486339625</v>
      </c>
      <c r="F85" s="22">
        <v>6.22</v>
      </c>
      <c r="G85" s="94">
        <v>0</v>
      </c>
      <c r="H85" s="22">
        <f t="shared" si="15"/>
        <v>6.22</v>
      </c>
      <c r="I85" s="20" t="s">
        <v>10</v>
      </c>
      <c r="J85" s="9"/>
    </row>
    <row r="86" spans="1:10" x14ac:dyDescent="0.25">
      <c r="A86" s="26" t="s">
        <v>55</v>
      </c>
      <c r="B86" s="9" t="s">
        <v>23</v>
      </c>
      <c r="C86" s="22">
        <v>0.79993165199696215</v>
      </c>
      <c r="D86" s="94">
        <v>0</v>
      </c>
      <c r="E86" s="22">
        <v>0.79993165199696215</v>
      </c>
      <c r="F86" s="22">
        <v>0.82</v>
      </c>
      <c r="G86" s="94">
        <v>0</v>
      </c>
      <c r="H86" s="22">
        <f t="shared" si="15"/>
        <v>0.82</v>
      </c>
      <c r="I86" s="20" t="s">
        <v>10</v>
      </c>
      <c r="J86" s="9"/>
    </row>
    <row r="87" spans="1:10" x14ac:dyDescent="0.25">
      <c r="A87" s="26" t="s">
        <v>56</v>
      </c>
      <c r="B87" s="9" t="s">
        <v>23</v>
      </c>
      <c r="C87" s="22">
        <v>2.2050265551671759</v>
      </c>
      <c r="D87" s="94">
        <v>0</v>
      </c>
      <c r="E87" s="22">
        <v>2.2050265551671759</v>
      </c>
      <c r="F87" s="22">
        <v>2.23</v>
      </c>
      <c r="G87" s="94">
        <v>0</v>
      </c>
      <c r="H87" s="22">
        <f t="shared" si="15"/>
        <v>2.23</v>
      </c>
      <c r="I87" s="20" t="s">
        <v>10</v>
      </c>
      <c r="J87" s="9"/>
    </row>
    <row r="88" spans="1:10" x14ac:dyDescent="0.25">
      <c r="A88" s="26" t="s">
        <v>57</v>
      </c>
      <c r="B88" s="9" t="s">
        <v>23</v>
      </c>
      <c r="C88" s="22">
        <v>9.6999413228048983</v>
      </c>
      <c r="D88" s="94">
        <v>0</v>
      </c>
      <c r="E88" s="22">
        <v>9.6999413228048983</v>
      </c>
      <c r="F88" s="22">
        <v>10.42</v>
      </c>
      <c r="G88" s="94">
        <v>0</v>
      </c>
      <c r="H88" s="22">
        <f t="shared" si="15"/>
        <v>10.42</v>
      </c>
      <c r="I88" s="20" t="s">
        <v>10</v>
      </c>
      <c r="J88" s="9"/>
    </row>
    <row r="89" spans="1:10" ht="15.75" thickBot="1" x14ac:dyDescent="0.3">
      <c r="A89" s="26" t="s">
        <v>58</v>
      </c>
      <c r="B89" s="9" t="s">
        <v>23</v>
      </c>
      <c r="C89" s="22">
        <v>2.8009053991490274</v>
      </c>
      <c r="D89" s="94">
        <v>0</v>
      </c>
      <c r="E89" s="22">
        <v>2.8009053991490274</v>
      </c>
      <c r="F89" s="22">
        <v>3.01</v>
      </c>
      <c r="G89" s="94">
        <v>0</v>
      </c>
      <c r="H89" s="22">
        <f t="shared" si="15"/>
        <v>3.01</v>
      </c>
      <c r="I89" s="20" t="s">
        <v>10</v>
      </c>
      <c r="J89" s="9" t="s">
        <v>1408</v>
      </c>
    </row>
    <row r="90" spans="1:10" ht="15.75" thickBot="1" x14ac:dyDescent="0.3">
      <c r="A90" s="5" t="s">
        <v>362</v>
      </c>
      <c r="B90" s="6"/>
      <c r="C90" s="68"/>
      <c r="D90" s="69"/>
      <c r="E90" s="62"/>
      <c r="F90" s="68"/>
      <c r="G90" s="69"/>
      <c r="H90" s="62"/>
      <c r="I90" s="6"/>
      <c r="J90" s="7"/>
    </row>
    <row r="91" spans="1:10" x14ac:dyDescent="0.25">
      <c r="A91" s="13" t="s">
        <v>346</v>
      </c>
      <c r="B91" s="14" t="s">
        <v>329</v>
      </c>
      <c r="C91" s="15"/>
      <c r="D91" s="71"/>
      <c r="E91" s="15"/>
      <c r="F91" s="15"/>
      <c r="G91" s="71"/>
      <c r="H91" s="15"/>
      <c r="I91" s="17"/>
      <c r="J91" s="18"/>
    </row>
    <row r="92" spans="1:10" x14ac:dyDescent="0.25">
      <c r="A92" s="19" t="s">
        <v>59</v>
      </c>
      <c r="B92" s="9" t="s">
        <v>329</v>
      </c>
      <c r="C92" s="22">
        <v>224</v>
      </c>
      <c r="D92" s="93">
        <v>0</v>
      </c>
      <c r="E92" s="10">
        <v>224</v>
      </c>
      <c r="F92" s="22">
        <v>229</v>
      </c>
      <c r="G92" s="93">
        <v>0</v>
      </c>
      <c r="H92" s="10">
        <f>F92*(1+G92)</f>
        <v>229</v>
      </c>
      <c r="I92" s="20" t="s">
        <v>10</v>
      </c>
      <c r="J92" s="27" t="s">
        <v>60</v>
      </c>
    </row>
    <row r="93" spans="1:10" x14ac:dyDescent="0.25">
      <c r="A93" s="19"/>
      <c r="B93" s="9" t="s">
        <v>329</v>
      </c>
      <c r="C93" s="22">
        <v>301</v>
      </c>
      <c r="D93" s="93">
        <v>0</v>
      </c>
      <c r="E93" s="10">
        <v>301</v>
      </c>
      <c r="F93" s="22">
        <v>308</v>
      </c>
      <c r="G93" s="93">
        <v>0</v>
      </c>
      <c r="H93" s="10">
        <f t="shared" ref="H93:H109" si="16">F93*(1+G93)</f>
        <v>308</v>
      </c>
      <c r="I93" s="20" t="s">
        <v>10</v>
      </c>
      <c r="J93" s="27" t="s">
        <v>61</v>
      </c>
    </row>
    <row r="94" spans="1:10" x14ac:dyDescent="0.25">
      <c r="A94" s="19"/>
      <c r="B94" s="9" t="s">
        <v>329</v>
      </c>
      <c r="C94" s="22">
        <v>383</v>
      </c>
      <c r="D94" s="93">
        <v>0</v>
      </c>
      <c r="E94" s="10">
        <v>383</v>
      </c>
      <c r="F94" s="22">
        <v>392</v>
      </c>
      <c r="G94" s="93">
        <v>0</v>
      </c>
      <c r="H94" s="10">
        <f t="shared" si="16"/>
        <v>392</v>
      </c>
      <c r="I94" s="20" t="s">
        <v>10</v>
      </c>
      <c r="J94" s="27" t="s">
        <v>62</v>
      </c>
    </row>
    <row r="95" spans="1:10" x14ac:dyDescent="0.25">
      <c r="A95" s="19"/>
      <c r="B95" s="9" t="s">
        <v>329</v>
      </c>
      <c r="C95" s="22">
        <v>474</v>
      </c>
      <c r="D95" s="93">
        <v>0</v>
      </c>
      <c r="E95" s="10">
        <v>474</v>
      </c>
      <c r="F95" s="22">
        <v>485</v>
      </c>
      <c r="G95" s="93">
        <v>0</v>
      </c>
      <c r="H95" s="10">
        <f t="shared" si="16"/>
        <v>485</v>
      </c>
      <c r="I95" s="20" t="s">
        <v>10</v>
      </c>
      <c r="J95" s="27" t="s">
        <v>63</v>
      </c>
    </row>
    <row r="96" spans="1:10" x14ac:dyDescent="0.25">
      <c r="A96" s="19"/>
      <c r="B96" s="9" t="s">
        <v>329</v>
      </c>
      <c r="C96" s="22">
        <v>559</v>
      </c>
      <c r="D96" s="93">
        <v>0</v>
      </c>
      <c r="E96" s="10">
        <v>559</v>
      </c>
      <c r="F96" s="22">
        <v>572</v>
      </c>
      <c r="G96" s="93">
        <v>0</v>
      </c>
      <c r="H96" s="10">
        <f t="shared" si="16"/>
        <v>572</v>
      </c>
      <c r="I96" s="20" t="s">
        <v>10</v>
      </c>
      <c r="J96" s="27" t="s">
        <v>64</v>
      </c>
    </row>
    <row r="97" spans="1:10" x14ac:dyDescent="0.25">
      <c r="A97" s="19"/>
      <c r="B97" s="9" t="s">
        <v>329</v>
      </c>
      <c r="C97" s="22">
        <v>646</v>
      </c>
      <c r="D97" s="93">
        <v>0</v>
      </c>
      <c r="E97" s="10">
        <v>646</v>
      </c>
      <c r="F97" s="22">
        <v>662</v>
      </c>
      <c r="G97" s="93">
        <v>0</v>
      </c>
      <c r="H97" s="10">
        <f t="shared" si="16"/>
        <v>662</v>
      </c>
      <c r="I97" s="20" t="s">
        <v>10</v>
      </c>
      <c r="J97" s="27" t="s">
        <v>65</v>
      </c>
    </row>
    <row r="98" spans="1:10" x14ac:dyDescent="0.25">
      <c r="A98" s="19" t="s">
        <v>66</v>
      </c>
      <c r="B98" s="9" t="s">
        <v>329</v>
      </c>
      <c r="C98" s="22">
        <v>401</v>
      </c>
      <c r="D98" s="93">
        <v>0</v>
      </c>
      <c r="E98" s="10">
        <v>401</v>
      </c>
      <c r="F98" s="22">
        <v>411</v>
      </c>
      <c r="G98" s="93">
        <v>0</v>
      </c>
      <c r="H98" s="10">
        <f t="shared" si="16"/>
        <v>411</v>
      </c>
      <c r="I98" s="20" t="s">
        <v>10</v>
      </c>
      <c r="J98" s="27" t="s">
        <v>60</v>
      </c>
    </row>
    <row r="99" spans="1:10" x14ac:dyDescent="0.25">
      <c r="A99" s="19"/>
      <c r="B99" s="9" t="s">
        <v>329</v>
      </c>
      <c r="C99" s="22">
        <v>527</v>
      </c>
      <c r="D99" s="93">
        <v>0</v>
      </c>
      <c r="E99" s="10">
        <v>527</v>
      </c>
      <c r="F99" s="22">
        <v>540</v>
      </c>
      <c r="G99" s="93">
        <v>0</v>
      </c>
      <c r="H99" s="10">
        <f t="shared" si="16"/>
        <v>540</v>
      </c>
      <c r="I99" s="20" t="s">
        <v>10</v>
      </c>
      <c r="J99" s="27" t="s">
        <v>61</v>
      </c>
    </row>
    <row r="100" spans="1:10" x14ac:dyDescent="0.25">
      <c r="A100" s="19"/>
      <c r="B100" s="9" t="s">
        <v>329</v>
      </c>
      <c r="C100" s="22">
        <v>671</v>
      </c>
      <c r="D100" s="93">
        <v>0</v>
      </c>
      <c r="E100" s="10">
        <v>671</v>
      </c>
      <c r="F100" s="22">
        <v>687</v>
      </c>
      <c r="G100" s="93">
        <v>0</v>
      </c>
      <c r="H100" s="10">
        <f t="shared" si="16"/>
        <v>687</v>
      </c>
      <c r="I100" s="20" t="s">
        <v>10</v>
      </c>
      <c r="J100" s="27" t="s">
        <v>62</v>
      </c>
    </row>
    <row r="101" spans="1:10" x14ac:dyDescent="0.25">
      <c r="A101" s="19"/>
      <c r="B101" s="9" t="s">
        <v>329</v>
      </c>
      <c r="C101" s="22">
        <v>813</v>
      </c>
      <c r="D101" s="93">
        <v>0</v>
      </c>
      <c r="E101" s="10">
        <v>813</v>
      </c>
      <c r="F101" s="22">
        <v>833</v>
      </c>
      <c r="G101" s="93">
        <v>0</v>
      </c>
      <c r="H101" s="10">
        <f t="shared" si="16"/>
        <v>833</v>
      </c>
      <c r="I101" s="20" t="s">
        <v>10</v>
      </c>
      <c r="J101" s="27" t="s">
        <v>63</v>
      </c>
    </row>
    <row r="102" spans="1:10" x14ac:dyDescent="0.25">
      <c r="A102" s="19"/>
      <c r="B102" s="9" t="s">
        <v>329</v>
      </c>
      <c r="C102" s="22">
        <v>960</v>
      </c>
      <c r="D102" s="93">
        <v>0</v>
      </c>
      <c r="E102" s="10">
        <v>960</v>
      </c>
      <c r="F102" s="22">
        <v>983</v>
      </c>
      <c r="G102" s="93">
        <v>0</v>
      </c>
      <c r="H102" s="10">
        <f t="shared" si="16"/>
        <v>983</v>
      </c>
      <c r="I102" s="20" t="s">
        <v>10</v>
      </c>
      <c r="J102" s="27" t="s">
        <v>64</v>
      </c>
    </row>
    <row r="103" spans="1:10" x14ac:dyDescent="0.25">
      <c r="A103" s="19"/>
      <c r="B103" s="9" t="s">
        <v>329</v>
      </c>
      <c r="C103" s="22">
        <v>1107</v>
      </c>
      <c r="D103" s="93">
        <v>0</v>
      </c>
      <c r="E103" s="10">
        <v>1107</v>
      </c>
      <c r="F103" s="22">
        <v>1134</v>
      </c>
      <c r="G103" s="93">
        <v>0</v>
      </c>
      <c r="H103" s="10">
        <f t="shared" si="16"/>
        <v>1134</v>
      </c>
      <c r="I103" s="20" t="s">
        <v>10</v>
      </c>
      <c r="J103" s="27" t="s">
        <v>65</v>
      </c>
    </row>
    <row r="104" spans="1:10" x14ac:dyDescent="0.25">
      <c r="A104" s="19" t="s">
        <v>67</v>
      </c>
      <c r="B104" s="9" t="s">
        <v>329</v>
      </c>
      <c r="C104" s="22">
        <v>516</v>
      </c>
      <c r="D104" s="93">
        <v>0</v>
      </c>
      <c r="E104" s="10">
        <v>516</v>
      </c>
      <c r="F104" s="22">
        <v>528</v>
      </c>
      <c r="G104" s="93">
        <v>0</v>
      </c>
      <c r="H104" s="10">
        <f t="shared" si="16"/>
        <v>528</v>
      </c>
      <c r="I104" s="20" t="s">
        <v>10</v>
      </c>
      <c r="J104" s="27" t="s">
        <v>60</v>
      </c>
    </row>
    <row r="105" spans="1:10" x14ac:dyDescent="0.25">
      <c r="A105" s="21"/>
      <c r="B105" s="9" t="s">
        <v>329</v>
      </c>
      <c r="C105" s="22">
        <v>662</v>
      </c>
      <c r="D105" s="93">
        <v>0</v>
      </c>
      <c r="E105" s="10">
        <v>662</v>
      </c>
      <c r="F105" s="22">
        <v>678</v>
      </c>
      <c r="G105" s="93">
        <v>0</v>
      </c>
      <c r="H105" s="10">
        <f t="shared" si="16"/>
        <v>678</v>
      </c>
      <c r="I105" s="20" t="s">
        <v>10</v>
      </c>
      <c r="J105" s="27" t="s">
        <v>61</v>
      </c>
    </row>
    <row r="106" spans="1:10" x14ac:dyDescent="0.25">
      <c r="A106" s="21"/>
      <c r="B106" s="9" t="s">
        <v>329</v>
      </c>
      <c r="C106" s="22">
        <v>820</v>
      </c>
      <c r="D106" s="93">
        <v>0</v>
      </c>
      <c r="E106" s="10">
        <v>820</v>
      </c>
      <c r="F106" s="22">
        <v>840</v>
      </c>
      <c r="G106" s="93">
        <v>0</v>
      </c>
      <c r="H106" s="10">
        <f t="shared" si="16"/>
        <v>840</v>
      </c>
      <c r="I106" s="20" t="s">
        <v>10</v>
      </c>
      <c r="J106" s="27" t="s">
        <v>62</v>
      </c>
    </row>
    <row r="107" spans="1:10" x14ac:dyDescent="0.25">
      <c r="A107" s="21"/>
      <c r="B107" s="9" t="s">
        <v>329</v>
      </c>
      <c r="C107" s="22">
        <v>988</v>
      </c>
      <c r="D107" s="93">
        <v>0</v>
      </c>
      <c r="E107" s="10">
        <v>988</v>
      </c>
      <c r="F107" s="22">
        <v>1012</v>
      </c>
      <c r="G107" s="93">
        <v>0</v>
      </c>
      <c r="H107" s="10">
        <f t="shared" si="16"/>
        <v>1012</v>
      </c>
      <c r="I107" s="20" t="s">
        <v>10</v>
      </c>
      <c r="J107" s="27" t="s">
        <v>63</v>
      </c>
    </row>
    <row r="108" spans="1:10" x14ac:dyDescent="0.25">
      <c r="A108" s="21"/>
      <c r="B108" s="9" t="s">
        <v>329</v>
      </c>
      <c r="C108" s="22">
        <v>1146</v>
      </c>
      <c r="D108" s="93">
        <v>0</v>
      </c>
      <c r="E108" s="10">
        <v>1146</v>
      </c>
      <c r="F108" s="22">
        <v>1174</v>
      </c>
      <c r="G108" s="93">
        <v>0</v>
      </c>
      <c r="H108" s="10">
        <f t="shared" si="16"/>
        <v>1174</v>
      </c>
      <c r="I108" s="20" t="s">
        <v>10</v>
      </c>
      <c r="J108" s="27" t="s">
        <v>64</v>
      </c>
    </row>
    <row r="109" spans="1:10" x14ac:dyDescent="0.25">
      <c r="A109" s="21"/>
      <c r="B109" s="9" t="s">
        <v>329</v>
      </c>
      <c r="C109" s="22">
        <v>1318</v>
      </c>
      <c r="D109" s="93">
        <v>0</v>
      </c>
      <c r="E109" s="10">
        <v>1318</v>
      </c>
      <c r="F109" s="22">
        <v>1350</v>
      </c>
      <c r="G109" s="93">
        <v>0</v>
      </c>
      <c r="H109" s="10">
        <f t="shared" si="16"/>
        <v>1350</v>
      </c>
      <c r="I109" s="20" t="s">
        <v>10</v>
      </c>
      <c r="J109" s="27" t="s">
        <v>65</v>
      </c>
    </row>
    <row r="110" spans="1:10" x14ac:dyDescent="0.25">
      <c r="A110" s="13" t="s">
        <v>352</v>
      </c>
      <c r="B110" s="14" t="s">
        <v>329</v>
      </c>
      <c r="C110" s="15"/>
      <c r="D110" s="71"/>
      <c r="E110" s="15"/>
      <c r="F110" s="15"/>
      <c r="G110" s="71"/>
      <c r="H110" s="15"/>
      <c r="I110" s="17"/>
      <c r="J110" s="18"/>
    </row>
    <row r="111" spans="1:10" x14ac:dyDescent="0.25">
      <c r="A111" s="19" t="s">
        <v>59</v>
      </c>
      <c r="B111" s="9" t="s">
        <v>329</v>
      </c>
      <c r="C111" s="22">
        <v>17</v>
      </c>
      <c r="D111" s="93">
        <v>0</v>
      </c>
      <c r="E111" s="10">
        <v>17</v>
      </c>
      <c r="F111" s="22">
        <v>18</v>
      </c>
      <c r="G111" s="93">
        <v>0</v>
      </c>
      <c r="H111" s="10">
        <f t="shared" ref="H111:H119" si="17">F111*(1+G111)</f>
        <v>18</v>
      </c>
      <c r="I111" s="20" t="s">
        <v>10</v>
      </c>
      <c r="J111" s="28" t="s">
        <v>68</v>
      </c>
    </row>
    <row r="112" spans="1:10" x14ac:dyDescent="0.25">
      <c r="A112" s="19"/>
      <c r="B112" s="9" t="s">
        <v>329</v>
      </c>
      <c r="C112" s="22">
        <v>27</v>
      </c>
      <c r="D112" s="93">
        <v>0</v>
      </c>
      <c r="E112" s="10">
        <v>27</v>
      </c>
      <c r="F112" s="22">
        <v>28</v>
      </c>
      <c r="G112" s="93">
        <v>0</v>
      </c>
      <c r="H112" s="10">
        <f t="shared" si="17"/>
        <v>28</v>
      </c>
      <c r="I112" s="20" t="s">
        <v>10</v>
      </c>
      <c r="J112" s="28" t="s">
        <v>69</v>
      </c>
    </row>
    <row r="113" spans="1:10" x14ac:dyDescent="0.25">
      <c r="A113" s="19"/>
      <c r="B113" s="9" t="s">
        <v>329</v>
      </c>
      <c r="C113" s="22">
        <v>37</v>
      </c>
      <c r="D113" s="93">
        <v>0</v>
      </c>
      <c r="E113" s="10">
        <v>37</v>
      </c>
      <c r="F113" s="22">
        <v>38</v>
      </c>
      <c r="G113" s="93">
        <v>0</v>
      </c>
      <c r="H113" s="10">
        <f t="shared" si="17"/>
        <v>38</v>
      </c>
      <c r="I113" s="20" t="s">
        <v>10</v>
      </c>
      <c r="J113" s="28" t="s">
        <v>70</v>
      </c>
    </row>
    <row r="114" spans="1:10" x14ac:dyDescent="0.25">
      <c r="A114" s="19" t="s">
        <v>66</v>
      </c>
      <c r="B114" s="9" t="s">
        <v>329</v>
      </c>
      <c r="C114" s="22">
        <v>30</v>
      </c>
      <c r="D114" s="93">
        <v>0</v>
      </c>
      <c r="E114" s="10">
        <v>30</v>
      </c>
      <c r="F114" s="22">
        <v>31</v>
      </c>
      <c r="G114" s="93">
        <v>0</v>
      </c>
      <c r="H114" s="10">
        <f t="shared" si="17"/>
        <v>31</v>
      </c>
      <c r="I114" s="20" t="s">
        <v>10</v>
      </c>
      <c r="J114" s="28" t="s">
        <v>68</v>
      </c>
    </row>
    <row r="115" spans="1:10" x14ac:dyDescent="0.25">
      <c r="A115" s="19"/>
      <c r="B115" s="9" t="s">
        <v>329</v>
      </c>
      <c r="C115" s="22">
        <v>47</v>
      </c>
      <c r="D115" s="93">
        <v>0</v>
      </c>
      <c r="E115" s="10">
        <v>47</v>
      </c>
      <c r="F115" s="22">
        <v>48</v>
      </c>
      <c r="G115" s="93">
        <v>0</v>
      </c>
      <c r="H115" s="10">
        <f t="shared" si="17"/>
        <v>48</v>
      </c>
      <c r="I115" s="20" t="s">
        <v>10</v>
      </c>
      <c r="J115" s="28" t="s">
        <v>69</v>
      </c>
    </row>
    <row r="116" spans="1:10" x14ac:dyDescent="0.25">
      <c r="A116" s="19"/>
      <c r="B116" s="9" t="s">
        <v>329</v>
      </c>
      <c r="C116" s="22">
        <v>64</v>
      </c>
      <c r="D116" s="93">
        <v>0</v>
      </c>
      <c r="E116" s="10">
        <v>64</v>
      </c>
      <c r="F116" s="22">
        <v>65</v>
      </c>
      <c r="G116" s="93">
        <v>0</v>
      </c>
      <c r="H116" s="10">
        <f t="shared" si="17"/>
        <v>65</v>
      </c>
      <c r="I116" s="20" t="s">
        <v>10</v>
      </c>
      <c r="J116" s="28" t="s">
        <v>70</v>
      </c>
    </row>
    <row r="117" spans="1:10" x14ac:dyDescent="0.25">
      <c r="A117" s="19" t="s">
        <v>67</v>
      </c>
      <c r="B117" s="9" t="s">
        <v>329</v>
      </c>
      <c r="C117" s="22">
        <v>38</v>
      </c>
      <c r="D117" s="93">
        <v>0</v>
      </c>
      <c r="E117" s="10">
        <v>38</v>
      </c>
      <c r="F117" s="22">
        <v>39</v>
      </c>
      <c r="G117" s="93">
        <v>0</v>
      </c>
      <c r="H117" s="10">
        <f t="shared" si="17"/>
        <v>39</v>
      </c>
      <c r="I117" s="20" t="s">
        <v>10</v>
      </c>
      <c r="J117" s="28" t="s">
        <v>68</v>
      </c>
    </row>
    <row r="118" spans="1:10" x14ac:dyDescent="0.25">
      <c r="A118" s="21"/>
      <c r="B118" s="9" t="s">
        <v>329</v>
      </c>
      <c r="C118" s="22">
        <v>57</v>
      </c>
      <c r="D118" s="93">
        <v>0</v>
      </c>
      <c r="E118" s="10">
        <v>57</v>
      </c>
      <c r="F118" s="22">
        <v>58</v>
      </c>
      <c r="G118" s="93">
        <v>0</v>
      </c>
      <c r="H118" s="10">
        <f t="shared" si="17"/>
        <v>58</v>
      </c>
      <c r="I118" s="20" t="s">
        <v>10</v>
      </c>
      <c r="J118" s="28" t="s">
        <v>69</v>
      </c>
    </row>
    <row r="119" spans="1:10" x14ac:dyDescent="0.25">
      <c r="A119" s="21"/>
      <c r="B119" s="9" t="s">
        <v>329</v>
      </c>
      <c r="C119" s="22">
        <v>76</v>
      </c>
      <c r="D119" s="93">
        <v>0</v>
      </c>
      <c r="E119" s="10">
        <v>76</v>
      </c>
      <c r="F119" s="22">
        <v>77</v>
      </c>
      <c r="G119" s="93">
        <v>0</v>
      </c>
      <c r="H119" s="10">
        <f t="shared" si="17"/>
        <v>77</v>
      </c>
      <c r="I119" s="20" t="s">
        <v>10</v>
      </c>
      <c r="J119" s="28" t="s">
        <v>70</v>
      </c>
    </row>
    <row r="120" spans="1:10" x14ac:dyDescent="0.25">
      <c r="A120" s="29" t="s">
        <v>363</v>
      </c>
      <c r="B120" s="14" t="s">
        <v>329</v>
      </c>
      <c r="C120" s="15"/>
      <c r="D120" s="75"/>
      <c r="E120" s="15"/>
      <c r="F120" s="15"/>
      <c r="G120" s="75"/>
      <c r="H120" s="15"/>
      <c r="I120" s="31"/>
      <c r="J120" s="18"/>
    </row>
    <row r="121" spans="1:10" x14ac:dyDescent="0.25">
      <c r="A121" s="19" t="s">
        <v>71</v>
      </c>
      <c r="B121" s="9" t="s">
        <v>329</v>
      </c>
      <c r="C121" s="22"/>
      <c r="D121" s="76"/>
      <c r="E121" s="10"/>
      <c r="F121" s="22"/>
      <c r="G121" s="76"/>
      <c r="H121" s="10"/>
      <c r="I121" s="32"/>
      <c r="J121" s="33"/>
    </row>
    <row r="122" spans="1:10" x14ac:dyDescent="0.25">
      <c r="A122" s="19"/>
      <c r="B122" s="9" t="s">
        <v>329</v>
      </c>
      <c r="C122" s="22">
        <v>17</v>
      </c>
      <c r="D122" s="93">
        <v>0</v>
      </c>
      <c r="E122" s="10">
        <v>17</v>
      </c>
      <c r="F122" s="22">
        <v>18</v>
      </c>
      <c r="G122" s="93">
        <v>0</v>
      </c>
      <c r="H122" s="10">
        <f t="shared" ref="H122:H124" si="18">F122*(1+G122)</f>
        <v>18</v>
      </c>
      <c r="I122" s="20" t="s">
        <v>10</v>
      </c>
      <c r="J122" s="28" t="s">
        <v>72</v>
      </c>
    </row>
    <row r="123" spans="1:10" x14ac:dyDescent="0.25">
      <c r="A123" s="19"/>
      <c r="B123" s="9" t="s">
        <v>329</v>
      </c>
      <c r="C123" s="22">
        <v>27</v>
      </c>
      <c r="D123" s="93">
        <v>0</v>
      </c>
      <c r="E123" s="10">
        <v>27</v>
      </c>
      <c r="F123" s="22">
        <v>28</v>
      </c>
      <c r="G123" s="93">
        <v>0</v>
      </c>
      <c r="H123" s="10">
        <f t="shared" si="18"/>
        <v>28</v>
      </c>
      <c r="I123" s="20" t="s">
        <v>10</v>
      </c>
      <c r="J123" s="28" t="s">
        <v>73</v>
      </c>
    </row>
    <row r="124" spans="1:10" x14ac:dyDescent="0.25">
      <c r="A124" s="19"/>
      <c r="B124" s="9" t="s">
        <v>329</v>
      </c>
      <c r="C124" s="22">
        <v>37</v>
      </c>
      <c r="D124" s="93">
        <v>0</v>
      </c>
      <c r="E124" s="10">
        <v>37</v>
      </c>
      <c r="F124" s="22">
        <v>38</v>
      </c>
      <c r="G124" s="93">
        <v>0</v>
      </c>
      <c r="H124" s="10">
        <f t="shared" si="18"/>
        <v>38</v>
      </c>
      <c r="I124" s="20" t="s">
        <v>10</v>
      </c>
      <c r="J124" s="28" t="s">
        <v>74</v>
      </c>
    </row>
    <row r="125" spans="1:10" x14ac:dyDescent="0.25">
      <c r="A125" s="19" t="s">
        <v>75</v>
      </c>
      <c r="B125" s="9" t="s">
        <v>329</v>
      </c>
      <c r="C125" s="22"/>
      <c r="D125" s="76"/>
      <c r="E125" s="10"/>
      <c r="F125" s="22"/>
      <c r="G125" s="76"/>
      <c r="H125" s="10"/>
      <c r="I125" s="32"/>
      <c r="J125" s="28"/>
    </row>
    <row r="126" spans="1:10" x14ac:dyDescent="0.25">
      <c r="A126" s="19"/>
      <c r="B126" s="9" t="s">
        <v>329</v>
      </c>
      <c r="C126" s="22">
        <v>28</v>
      </c>
      <c r="D126" s="93">
        <v>0</v>
      </c>
      <c r="E126" s="10">
        <v>28</v>
      </c>
      <c r="F126" s="22">
        <v>28</v>
      </c>
      <c r="G126" s="93">
        <v>0</v>
      </c>
      <c r="H126" s="10">
        <f t="shared" ref="H126:H128" si="19">F126*(1+G126)</f>
        <v>28</v>
      </c>
      <c r="I126" s="20" t="s">
        <v>10</v>
      </c>
      <c r="J126" s="28" t="s">
        <v>72</v>
      </c>
    </row>
    <row r="127" spans="1:10" x14ac:dyDescent="0.25">
      <c r="A127" s="19"/>
      <c r="B127" s="9" t="s">
        <v>329</v>
      </c>
      <c r="C127" s="22">
        <v>44</v>
      </c>
      <c r="D127" s="93">
        <v>0</v>
      </c>
      <c r="E127" s="10">
        <v>44</v>
      </c>
      <c r="F127" s="22">
        <v>45</v>
      </c>
      <c r="G127" s="93">
        <v>0</v>
      </c>
      <c r="H127" s="10">
        <f t="shared" si="19"/>
        <v>45</v>
      </c>
      <c r="I127" s="20" t="s">
        <v>10</v>
      </c>
      <c r="J127" s="28" t="s">
        <v>73</v>
      </c>
    </row>
    <row r="128" spans="1:10" x14ac:dyDescent="0.25">
      <c r="A128" s="19"/>
      <c r="B128" s="9" t="s">
        <v>329</v>
      </c>
      <c r="C128" s="22">
        <v>59</v>
      </c>
      <c r="D128" s="93">
        <v>0</v>
      </c>
      <c r="E128" s="10">
        <v>59</v>
      </c>
      <c r="F128" s="22">
        <v>61</v>
      </c>
      <c r="G128" s="93">
        <v>0</v>
      </c>
      <c r="H128" s="10">
        <f t="shared" si="19"/>
        <v>61</v>
      </c>
      <c r="I128" s="20" t="s">
        <v>10</v>
      </c>
      <c r="J128" s="28" t="s">
        <v>74</v>
      </c>
    </row>
    <row r="129" spans="1:10" x14ac:dyDescent="0.25">
      <c r="A129" s="19" t="s">
        <v>76</v>
      </c>
      <c r="B129" s="9" t="s">
        <v>329</v>
      </c>
      <c r="C129" s="22"/>
      <c r="D129" s="76"/>
      <c r="E129" s="10"/>
      <c r="F129" s="22"/>
      <c r="G129" s="76"/>
      <c r="H129" s="10"/>
      <c r="I129" s="32"/>
      <c r="J129" s="28"/>
    </row>
    <row r="130" spans="1:10" x14ac:dyDescent="0.25">
      <c r="A130" s="19"/>
      <c r="B130" s="9" t="s">
        <v>329</v>
      </c>
      <c r="C130" s="22">
        <v>9</v>
      </c>
      <c r="D130" s="93">
        <v>0</v>
      </c>
      <c r="E130" s="10">
        <v>9</v>
      </c>
      <c r="F130" s="22">
        <v>9</v>
      </c>
      <c r="G130" s="93">
        <v>0</v>
      </c>
      <c r="H130" s="10">
        <f t="shared" ref="H130:H132" si="20">F130*(1+G130)</f>
        <v>9</v>
      </c>
      <c r="I130" s="20" t="s">
        <v>10</v>
      </c>
      <c r="J130" s="28" t="s">
        <v>72</v>
      </c>
    </row>
    <row r="131" spans="1:10" x14ac:dyDescent="0.25">
      <c r="A131" s="19"/>
      <c r="B131" s="9" t="s">
        <v>329</v>
      </c>
      <c r="C131" s="22">
        <v>15</v>
      </c>
      <c r="D131" s="93">
        <v>0</v>
      </c>
      <c r="E131" s="10">
        <v>15</v>
      </c>
      <c r="F131" s="22">
        <v>15</v>
      </c>
      <c r="G131" s="93">
        <v>0</v>
      </c>
      <c r="H131" s="10">
        <f t="shared" si="20"/>
        <v>15</v>
      </c>
      <c r="I131" s="20" t="s">
        <v>10</v>
      </c>
      <c r="J131" s="28" t="s">
        <v>73</v>
      </c>
    </row>
    <row r="132" spans="1:10" ht="15.75" thickBot="1" x14ac:dyDescent="0.3">
      <c r="A132" s="121"/>
      <c r="B132" s="9" t="s">
        <v>329</v>
      </c>
      <c r="C132" s="66">
        <v>20</v>
      </c>
      <c r="D132" s="99">
        <v>0</v>
      </c>
      <c r="E132" s="10">
        <v>20</v>
      </c>
      <c r="F132" s="66">
        <v>20</v>
      </c>
      <c r="G132" s="99">
        <v>0</v>
      </c>
      <c r="H132" s="10">
        <f t="shared" si="20"/>
        <v>20</v>
      </c>
      <c r="I132" s="67" t="s">
        <v>10</v>
      </c>
      <c r="J132" s="122" t="s">
        <v>74</v>
      </c>
    </row>
    <row r="133" spans="1:10" ht="15.75" thickBot="1" x14ac:dyDescent="0.3">
      <c r="A133" s="5" t="s">
        <v>1178</v>
      </c>
      <c r="B133" s="110"/>
      <c r="C133" s="111"/>
      <c r="D133" s="112"/>
      <c r="E133" s="113"/>
      <c r="F133" s="111"/>
      <c r="G133" s="112"/>
      <c r="H133" s="113"/>
      <c r="I133" s="114"/>
      <c r="J133" s="115"/>
    </row>
    <row r="134" spans="1:10" x14ac:dyDescent="0.25">
      <c r="A134" s="104" t="s">
        <v>353</v>
      </c>
      <c r="B134" s="105" t="s">
        <v>25</v>
      </c>
      <c r="C134" s="106"/>
      <c r="D134" s="107"/>
      <c r="E134" s="106"/>
      <c r="F134" s="106"/>
      <c r="G134" s="107"/>
      <c r="H134" s="106"/>
      <c r="I134" s="108"/>
      <c r="J134" s="109"/>
    </row>
    <row r="135" spans="1:10" x14ac:dyDescent="0.25">
      <c r="A135" s="39" t="s">
        <v>264</v>
      </c>
      <c r="B135" s="9" t="s">
        <v>25</v>
      </c>
      <c r="C135" s="22"/>
      <c r="D135" s="72"/>
      <c r="E135" s="10"/>
      <c r="F135" s="22"/>
      <c r="G135" s="72"/>
      <c r="H135" s="10"/>
      <c r="I135" s="20"/>
      <c r="J135" s="21"/>
    </row>
    <row r="136" spans="1:10" ht="24" x14ac:dyDescent="0.25">
      <c r="A136" s="26" t="s">
        <v>279</v>
      </c>
      <c r="B136" s="9" t="s">
        <v>25</v>
      </c>
      <c r="C136" s="10">
        <v>86.849179243199984</v>
      </c>
      <c r="D136" s="93">
        <v>0</v>
      </c>
      <c r="E136" s="10">
        <v>86.849179243199984</v>
      </c>
      <c r="F136" s="10">
        <f>(E136/100)+E136</f>
        <v>87.71767103563198</v>
      </c>
      <c r="G136" s="93">
        <v>0</v>
      </c>
      <c r="H136" s="10">
        <f t="shared" ref="H136:H139" si="21">F136*(1+G136)</f>
        <v>87.71767103563198</v>
      </c>
      <c r="I136" s="20" t="s">
        <v>10</v>
      </c>
      <c r="J136" s="21"/>
    </row>
    <row r="137" spans="1:10" ht="24" x14ac:dyDescent="0.25">
      <c r="A137" s="26" t="s">
        <v>280</v>
      </c>
      <c r="B137" s="9" t="s">
        <v>25</v>
      </c>
      <c r="C137" s="10">
        <v>32.568442216199998</v>
      </c>
      <c r="D137" s="93">
        <v>0</v>
      </c>
      <c r="E137" s="10">
        <v>32.568442216199998</v>
      </c>
      <c r="F137" s="10">
        <f t="shared" ref="F137:F206" si="22">(E137/100)+E137</f>
        <v>32.894126638361996</v>
      </c>
      <c r="G137" s="93">
        <v>0</v>
      </c>
      <c r="H137" s="10">
        <f t="shared" si="21"/>
        <v>32.894126638361996</v>
      </c>
      <c r="I137" s="20" t="s">
        <v>10</v>
      </c>
      <c r="J137" s="21"/>
    </row>
    <row r="138" spans="1:10" x14ac:dyDescent="0.25">
      <c r="A138" s="26" t="s">
        <v>281</v>
      </c>
      <c r="B138" s="9" t="s">
        <v>25</v>
      </c>
      <c r="C138" s="10">
        <v>65.136884432399995</v>
      </c>
      <c r="D138" s="93">
        <v>0</v>
      </c>
      <c r="E138" s="10">
        <v>65.136884432399995</v>
      </c>
      <c r="F138" s="10">
        <f t="shared" si="22"/>
        <v>65.788253276723992</v>
      </c>
      <c r="G138" s="93">
        <v>0</v>
      </c>
      <c r="H138" s="10">
        <f t="shared" si="21"/>
        <v>65.788253276723992</v>
      </c>
      <c r="I138" s="20" t="s">
        <v>10</v>
      </c>
      <c r="J138" s="21"/>
    </row>
    <row r="139" spans="1:10" x14ac:dyDescent="0.25">
      <c r="A139" s="26" t="s">
        <v>282</v>
      </c>
      <c r="B139" s="9" t="s">
        <v>25</v>
      </c>
      <c r="C139" s="10">
        <v>764.06534999999997</v>
      </c>
      <c r="D139" s="93">
        <v>0</v>
      </c>
      <c r="E139" s="10">
        <v>764.06534999999997</v>
      </c>
      <c r="F139" s="10">
        <f t="shared" si="22"/>
        <v>771.70600349999995</v>
      </c>
      <c r="G139" s="93">
        <v>0</v>
      </c>
      <c r="H139" s="10">
        <f t="shared" si="21"/>
        <v>771.70600349999995</v>
      </c>
      <c r="I139" s="20" t="s">
        <v>10</v>
      </c>
      <c r="J139" s="21"/>
    </row>
    <row r="140" spans="1:10" x14ac:dyDescent="0.25">
      <c r="A140" s="39" t="s">
        <v>236</v>
      </c>
      <c r="B140" s="9" t="s">
        <v>25</v>
      </c>
      <c r="C140" s="10"/>
      <c r="D140" s="72"/>
      <c r="E140" s="10"/>
      <c r="F140" s="10"/>
      <c r="G140" s="72"/>
      <c r="H140" s="10"/>
      <c r="I140" s="20"/>
      <c r="J140" s="21"/>
    </row>
    <row r="141" spans="1:10" ht="36" x14ac:dyDescent="0.25">
      <c r="A141" s="36" t="s">
        <v>283</v>
      </c>
      <c r="B141" s="9" t="s">
        <v>25</v>
      </c>
      <c r="C141" s="10">
        <v>282.25983254039994</v>
      </c>
      <c r="D141" s="93">
        <v>0</v>
      </c>
      <c r="E141" s="10">
        <v>282.25983254039994</v>
      </c>
      <c r="F141" s="10">
        <f t="shared" si="22"/>
        <v>285.08243086580393</v>
      </c>
      <c r="G141" s="93">
        <v>0</v>
      </c>
      <c r="H141" s="10">
        <f t="shared" ref="H141:H146" si="23">F141*(1+G141)</f>
        <v>285.08243086580393</v>
      </c>
      <c r="I141" s="20" t="s">
        <v>10</v>
      </c>
      <c r="J141" s="21"/>
    </row>
    <row r="142" spans="1:10" ht="24" x14ac:dyDescent="0.25">
      <c r="A142" s="36" t="s">
        <v>284</v>
      </c>
      <c r="B142" s="9" t="s">
        <v>25</v>
      </c>
      <c r="C142" s="10">
        <v>369.10901178360001</v>
      </c>
      <c r="D142" s="93">
        <v>0</v>
      </c>
      <c r="E142" s="10">
        <v>369.10901178360001</v>
      </c>
      <c r="F142" s="10">
        <f t="shared" si="22"/>
        <v>372.80010190143599</v>
      </c>
      <c r="G142" s="93">
        <v>0</v>
      </c>
      <c r="H142" s="10">
        <f t="shared" si="23"/>
        <v>372.80010190143599</v>
      </c>
      <c r="I142" s="20" t="s">
        <v>10</v>
      </c>
      <c r="J142" s="21"/>
    </row>
    <row r="143" spans="1:10" ht="24" x14ac:dyDescent="0.25">
      <c r="A143" s="36" t="s">
        <v>1208</v>
      </c>
      <c r="B143" s="9" t="s">
        <v>25</v>
      </c>
      <c r="C143" s="10">
        <v>188.24559600963599</v>
      </c>
      <c r="D143" s="93">
        <v>0</v>
      </c>
      <c r="E143" s="10">
        <v>188.24559600963599</v>
      </c>
      <c r="F143" s="10">
        <f t="shared" si="22"/>
        <v>190.12805196973235</v>
      </c>
      <c r="G143" s="93">
        <v>0</v>
      </c>
      <c r="H143" s="10">
        <f t="shared" si="23"/>
        <v>190.12805196973235</v>
      </c>
      <c r="I143" s="20" t="s">
        <v>10</v>
      </c>
      <c r="J143" s="21"/>
    </row>
    <row r="144" spans="1:10" x14ac:dyDescent="0.25">
      <c r="A144" s="36" t="s">
        <v>285</v>
      </c>
      <c r="B144" s="9" t="s">
        <v>25</v>
      </c>
      <c r="C144" s="10">
        <v>136.23400665599996</v>
      </c>
      <c r="D144" s="93">
        <v>0</v>
      </c>
      <c r="E144" s="10">
        <v>136.23400665599996</v>
      </c>
      <c r="F144" s="10">
        <f t="shared" si="22"/>
        <v>137.59634672255996</v>
      </c>
      <c r="G144" s="93">
        <v>0</v>
      </c>
      <c r="H144" s="10">
        <f t="shared" si="23"/>
        <v>137.59634672255996</v>
      </c>
      <c r="I144" s="20" t="s">
        <v>10</v>
      </c>
      <c r="J144" s="21"/>
    </row>
    <row r="145" spans="1:10" x14ac:dyDescent="0.25">
      <c r="A145" s="36" t="s">
        <v>286</v>
      </c>
      <c r="B145" s="9" t="s">
        <v>25</v>
      </c>
      <c r="C145" s="10">
        <v>2432.1492000000003</v>
      </c>
      <c r="D145" s="93">
        <v>0</v>
      </c>
      <c r="E145" s="10">
        <v>2432.1492000000003</v>
      </c>
      <c r="F145" s="10">
        <f t="shared" si="22"/>
        <v>2456.4706920000003</v>
      </c>
      <c r="G145" s="93">
        <v>0</v>
      </c>
      <c r="H145" s="10">
        <f t="shared" si="23"/>
        <v>2456.4706920000003</v>
      </c>
      <c r="I145" s="20" t="s">
        <v>10</v>
      </c>
      <c r="J145" s="21"/>
    </row>
    <row r="146" spans="1:10" ht="24" x14ac:dyDescent="0.25">
      <c r="A146" s="36" t="s">
        <v>287</v>
      </c>
      <c r="B146" s="9" t="s">
        <v>25</v>
      </c>
      <c r="C146" s="10">
        <v>135</v>
      </c>
      <c r="D146" s="93">
        <v>0</v>
      </c>
      <c r="E146" s="10">
        <v>135</v>
      </c>
      <c r="F146" s="10">
        <v>135</v>
      </c>
      <c r="G146" s="93">
        <v>0</v>
      </c>
      <c r="H146" s="10">
        <f t="shared" si="23"/>
        <v>135</v>
      </c>
      <c r="I146" s="20"/>
      <c r="J146" s="21"/>
    </row>
    <row r="147" spans="1:10" x14ac:dyDescent="0.25">
      <c r="A147" s="39" t="s">
        <v>237</v>
      </c>
      <c r="B147" s="9" t="s">
        <v>25</v>
      </c>
      <c r="C147" s="10"/>
      <c r="D147" s="72"/>
      <c r="E147" s="10"/>
      <c r="F147" s="10"/>
      <c r="G147" s="72"/>
      <c r="H147" s="10"/>
      <c r="I147" s="20" t="s">
        <v>10</v>
      </c>
      <c r="J147" s="21"/>
    </row>
    <row r="148" spans="1:10" ht="24" x14ac:dyDescent="0.25">
      <c r="A148" s="36" t="s">
        <v>238</v>
      </c>
      <c r="B148" s="9" t="s">
        <v>25</v>
      </c>
      <c r="C148" s="10">
        <v>150</v>
      </c>
      <c r="D148" s="93">
        <v>0</v>
      </c>
      <c r="E148" s="10">
        <v>150</v>
      </c>
      <c r="F148" s="10">
        <v>150</v>
      </c>
      <c r="G148" s="93">
        <v>0</v>
      </c>
      <c r="H148" s="10">
        <f t="shared" ref="H148:H154" si="24">F148*(1+G148)</f>
        <v>150</v>
      </c>
      <c r="I148" s="20" t="s">
        <v>10</v>
      </c>
      <c r="J148" s="21"/>
    </row>
    <row r="149" spans="1:10" ht="48" x14ac:dyDescent="0.25">
      <c r="A149" s="36" t="s">
        <v>288</v>
      </c>
      <c r="B149" s="9" t="s">
        <v>25</v>
      </c>
      <c r="C149" s="10">
        <v>488.52663324299999</v>
      </c>
      <c r="D149" s="93">
        <v>0</v>
      </c>
      <c r="E149" s="10">
        <v>488.52663324299999</v>
      </c>
      <c r="F149" s="10">
        <f t="shared" si="22"/>
        <v>493.41189957542997</v>
      </c>
      <c r="G149" s="93">
        <v>0</v>
      </c>
      <c r="H149" s="10">
        <f t="shared" si="24"/>
        <v>493.41189957542997</v>
      </c>
      <c r="I149" s="20" t="s">
        <v>10</v>
      </c>
      <c r="J149" s="21"/>
    </row>
    <row r="150" spans="1:10" ht="24" x14ac:dyDescent="0.25">
      <c r="A150" s="36" t="s">
        <v>284</v>
      </c>
      <c r="B150" s="9" t="s">
        <v>25</v>
      </c>
      <c r="C150" s="10">
        <v>640.51269691859989</v>
      </c>
      <c r="D150" s="93">
        <v>0</v>
      </c>
      <c r="E150" s="10">
        <v>640.51269691859989</v>
      </c>
      <c r="F150" s="10">
        <f t="shared" si="22"/>
        <v>646.91782388778586</v>
      </c>
      <c r="G150" s="93">
        <v>0</v>
      </c>
      <c r="H150" s="10">
        <f t="shared" si="24"/>
        <v>646.91782388778586</v>
      </c>
      <c r="I150" s="20" t="s">
        <v>10</v>
      </c>
      <c r="J150" s="21"/>
    </row>
    <row r="151" spans="1:10" ht="24" x14ac:dyDescent="0.25">
      <c r="A151" s="36" t="s">
        <v>1208</v>
      </c>
      <c r="B151" s="9" t="s">
        <v>25</v>
      </c>
      <c r="C151" s="10">
        <v>321.12484025173194</v>
      </c>
      <c r="D151" s="93">
        <v>0</v>
      </c>
      <c r="E151" s="10">
        <v>321.12484025173194</v>
      </c>
      <c r="F151" s="10">
        <f t="shared" si="22"/>
        <v>324.33608865424924</v>
      </c>
      <c r="G151" s="93">
        <v>0</v>
      </c>
      <c r="H151" s="10">
        <f t="shared" si="24"/>
        <v>324.33608865424924</v>
      </c>
      <c r="I151" s="20" t="s">
        <v>10</v>
      </c>
      <c r="J151" s="21"/>
    </row>
    <row r="152" spans="1:10" ht="24" x14ac:dyDescent="0.25">
      <c r="A152" s="36" t="s">
        <v>1363</v>
      </c>
      <c r="B152" s="9" t="s">
        <v>25</v>
      </c>
      <c r="C152" s="10">
        <v>4209.4889999999996</v>
      </c>
      <c r="D152" s="93">
        <v>0</v>
      </c>
      <c r="E152" s="10">
        <v>4209.4889999999996</v>
      </c>
      <c r="F152" s="10">
        <f t="shared" si="22"/>
        <v>4251.5838899999999</v>
      </c>
      <c r="G152" s="93">
        <v>0</v>
      </c>
      <c r="H152" s="10">
        <f t="shared" si="24"/>
        <v>4251.5838899999999</v>
      </c>
      <c r="I152" s="20" t="s">
        <v>10</v>
      </c>
      <c r="J152" s="21"/>
    </row>
    <row r="153" spans="1:10" x14ac:dyDescent="0.25">
      <c r="A153" s="36" t="s">
        <v>289</v>
      </c>
      <c r="B153" s="9" t="s">
        <v>25</v>
      </c>
      <c r="C153" s="22">
        <v>177.742805559</v>
      </c>
      <c r="D153" s="93">
        <v>0</v>
      </c>
      <c r="E153" s="10">
        <v>177.742805559</v>
      </c>
      <c r="F153" s="10">
        <f t="shared" si="22"/>
        <v>179.52023361459001</v>
      </c>
      <c r="G153" s="93">
        <v>0</v>
      </c>
      <c r="H153" s="10">
        <f t="shared" si="24"/>
        <v>179.52023361459001</v>
      </c>
      <c r="I153" s="20"/>
      <c r="J153" s="21"/>
    </row>
    <row r="154" spans="1:10" ht="24" x14ac:dyDescent="0.25">
      <c r="A154" s="36" t="s">
        <v>290</v>
      </c>
      <c r="B154" s="9" t="s">
        <v>25</v>
      </c>
      <c r="C154" s="10">
        <v>236.25</v>
      </c>
      <c r="D154" s="93">
        <v>0</v>
      </c>
      <c r="E154" s="10">
        <v>236.25</v>
      </c>
      <c r="F154" s="10">
        <v>236.25</v>
      </c>
      <c r="G154" s="93">
        <v>0</v>
      </c>
      <c r="H154" s="10">
        <f t="shared" si="24"/>
        <v>236.25</v>
      </c>
      <c r="I154" s="20" t="s">
        <v>10</v>
      </c>
      <c r="J154" s="21"/>
    </row>
    <row r="155" spans="1:10" ht="24" x14ac:dyDescent="0.25">
      <c r="A155" s="39" t="s">
        <v>1209</v>
      </c>
      <c r="B155" s="9" t="s">
        <v>25</v>
      </c>
      <c r="C155" s="22"/>
      <c r="D155" s="72"/>
      <c r="E155" s="10"/>
      <c r="F155" s="10"/>
      <c r="G155" s="72"/>
      <c r="H155" s="10"/>
      <c r="I155" s="20"/>
      <c r="J155" s="21"/>
    </row>
    <row r="156" spans="1:10" s="1" customFormat="1" x14ac:dyDescent="0.25">
      <c r="A156" s="36" t="s">
        <v>1374</v>
      </c>
      <c r="B156" s="9"/>
      <c r="C156" s="22">
        <v>158</v>
      </c>
      <c r="D156" s="93">
        <v>0</v>
      </c>
      <c r="E156" s="22">
        <v>158</v>
      </c>
      <c r="F156" s="10">
        <f t="shared" si="22"/>
        <v>159.58000000000001</v>
      </c>
      <c r="G156" s="93">
        <v>0</v>
      </c>
      <c r="H156" s="22">
        <f t="shared" ref="H156:H158" si="25">F156*(1+G156)</f>
        <v>159.58000000000001</v>
      </c>
      <c r="I156" s="20" t="s">
        <v>10</v>
      </c>
      <c r="J156" s="21"/>
    </row>
    <row r="157" spans="1:10" s="1" customFormat="1" x14ac:dyDescent="0.25">
      <c r="A157" s="36" t="s">
        <v>1373</v>
      </c>
      <c r="B157" s="9"/>
      <c r="C157" s="22"/>
      <c r="D157" s="93"/>
      <c r="E157" s="22"/>
      <c r="F157" s="10">
        <v>948</v>
      </c>
      <c r="G157" s="93">
        <v>0</v>
      </c>
      <c r="H157" s="22">
        <f t="shared" si="25"/>
        <v>948</v>
      </c>
      <c r="I157" s="20"/>
      <c r="J157" s="21"/>
    </row>
    <row r="158" spans="1:10" ht="24" x14ac:dyDescent="0.25">
      <c r="A158" s="26" t="s">
        <v>1336</v>
      </c>
      <c r="B158" s="9" t="s">
        <v>25</v>
      </c>
      <c r="C158" s="22">
        <v>45.766111610999992</v>
      </c>
      <c r="D158" s="93">
        <v>0</v>
      </c>
      <c r="E158" s="10">
        <v>45.766111610999992</v>
      </c>
      <c r="F158" s="10">
        <f t="shared" si="22"/>
        <v>46.223772727109996</v>
      </c>
      <c r="G158" s="93">
        <v>0</v>
      </c>
      <c r="H158" s="10">
        <f t="shared" si="25"/>
        <v>46.223772727109996</v>
      </c>
      <c r="I158" s="20" t="s">
        <v>10</v>
      </c>
      <c r="J158" s="21"/>
    </row>
    <row r="159" spans="1:10" ht="24" x14ac:dyDescent="0.25">
      <c r="A159" s="39" t="s">
        <v>239</v>
      </c>
      <c r="B159" s="9" t="s">
        <v>25</v>
      </c>
      <c r="C159" s="22"/>
      <c r="D159" s="72"/>
      <c r="E159" s="10"/>
      <c r="F159" s="10"/>
      <c r="G159" s="72"/>
      <c r="H159" s="10"/>
      <c r="I159" s="20"/>
      <c r="J159" s="21"/>
    </row>
    <row r="160" spans="1:10" x14ac:dyDescent="0.25">
      <c r="A160" s="36" t="s">
        <v>291</v>
      </c>
      <c r="B160" s="9" t="s">
        <v>25</v>
      </c>
      <c r="C160" s="10">
        <v>2619.2375999999999</v>
      </c>
      <c r="D160" s="93">
        <v>0</v>
      </c>
      <c r="E160" s="10">
        <v>2619.2375999999999</v>
      </c>
      <c r="F160" s="10">
        <f t="shared" si="22"/>
        <v>2645.4299759999999</v>
      </c>
      <c r="G160" s="93">
        <v>0</v>
      </c>
      <c r="H160" s="10">
        <f t="shared" ref="H160:H162" si="26">F160*(1+G160)</f>
        <v>2645.4299759999999</v>
      </c>
      <c r="I160" s="20" t="s">
        <v>10</v>
      </c>
      <c r="J160" s="21"/>
    </row>
    <row r="161" spans="1:10" x14ac:dyDescent="0.25">
      <c r="A161" s="36" t="s">
        <v>375</v>
      </c>
      <c r="B161" s="9" t="s">
        <v>25</v>
      </c>
      <c r="C161" s="10">
        <v>1738.6748639999998</v>
      </c>
      <c r="D161" s="93">
        <v>0</v>
      </c>
      <c r="E161" s="10">
        <v>1738.6748639999998</v>
      </c>
      <c r="F161" s="10">
        <f t="shared" si="22"/>
        <v>1756.0616126399998</v>
      </c>
      <c r="G161" s="93">
        <v>0</v>
      </c>
      <c r="H161" s="10">
        <f t="shared" si="26"/>
        <v>1756.0616126399998</v>
      </c>
      <c r="I161" s="20" t="s">
        <v>10</v>
      </c>
      <c r="J161" s="21"/>
    </row>
    <row r="162" spans="1:10" x14ac:dyDescent="0.25">
      <c r="A162" s="36" t="s">
        <v>292</v>
      </c>
      <c r="B162" s="9" t="s">
        <v>25</v>
      </c>
      <c r="C162" s="10">
        <v>1575</v>
      </c>
      <c r="D162" s="93">
        <v>0</v>
      </c>
      <c r="E162" s="10">
        <v>1575</v>
      </c>
      <c r="F162" s="10">
        <v>1575</v>
      </c>
      <c r="G162" s="93">
        <v>0</v>
      </c>
      <c r="H162" s="10">
        <f t="shared" si="26"/>
        <v>1575</v>
      </c>
      <c r="I162" s="20" t="s">
        <v>10</v>
      </c>
      <c r="J162" s="21"/>
    </row>
    <row r="163" spans="1:10" ht="24" x14ac:dyDescent="0.25">
      <c r="A163" s="39" t="s">
        <v>240</v>
      </c>
      <c r="B163" s="9" t="s">
        <v>25</v>
      </c>
      <c r="C163" s="22"/>
      <c r="D163" s="72"/>
      <c r="E163" s="10"/>
      <c r="F163" s="10">
        <f t="shared" si="22"/>
        <v>0</v>
      </c>
      <c r="G163" s="72"/>
      <c r="H163" s="10"/>
      <c r="I163" s="20"/>
      <c r="J163" s="21"/>
    </row>
    <row r="164" spans="1:10" x14ac:dyDescent="0.25">
      <c r="A164" s="36" t="s">
        <v>291</v>
      </c>
      <c r="B164" s="9" t="s">
        <v>25</v>
      </c>
      <c r="C164" s="22">
        <v>425.56097829167993</v>
      </c>
      <c r="D164" s="93">
        <v>0</v>
      </c>
      <c r="E164" s="10">
        <v>425.56097829167993</v>
      </c>
      <c r="F164" s="10">
        <f t="shared" si="22"/>
        <v>429.81658807459672</v>
      </c>
      <c r="G164" s="93">
        <v>0</v>
      </c>
      <c r="H164" s="10">
        <f t="shared" ref="H164:H165" si="27">F164*(1+G164)</f>
        <v>429.81658807459672</v>
      </c>
      <c r="I164" s="20" t="s">
        <v>10</v>
      </c>
      <c r="J164" s="21"/>
    </row>
    <row r="165" spans="1:10" ht="36" x14ac:dyDescent="0.25">
      <c r="A165" s="36" t="s">
        <v>293</v>
      </c>
      <c r="B165" s="9" t="s">
        <v>25</v>
      </c>
      <c r="C165" s="22">
        <v>319.17073371876</v>
      </c>
      <c r="D165" s="93">
        <v>0</v>
      </c>
      <c r="E165" s="10">
        <v>319.17073371876</v>
      </c>
      <c r="F165" s="10">
        <f t="shared" si="22"/>
        <v>322.36244105594761</v>
      </c>
      <c r="G165" s="93">
        <v>0</v>
      </c>
      <c r="H165" s="10">
        <f t="shared" si="27"/>
        <v>322.36244105594761</v>
      </c>
      <c r="I165" s="20" t="s">
        <v>10</v>
      </c>
      <c r="J165" s="21"/>
    </row>
    <row r="166" spans="1:10" x14ac:dyDescent="0.25">
      <c r="A166" s="39" t="s">
        <v>241</v>
      </c>
      <c r="B166" s="9" t="s">
        <v>25</v>
      </c>
      <c r="C166" s="22"/>
      <c r="D166" s="72"/>
      <c r="E166" s="10"/>
      <c r="F166" s="10"/>
      <c r="G166" s="72"/>
      <c r="H166" s="10"/>
      <c r="I166" s="20"/>
      <c r="J166" s="21"/>
    </row>
    <row r="167" spans="1:10" x14ac:dyDescent="0.25">
      <c r="A167" s="26" t="s">
        <v>294</v>
      </c>
      <c r="B167" s="9" t="s">
        <v>25</v>
      </c>
      <c r="C167" s="22">
        <v>488.32167463999997</v>
      </c>
      <c r="D167" s="93">
        <v>0</v>
      </c>
      <c r="E167" s="10">
        <v>488.32167463999997</v>
      </c>
      <c r="F167" s="10">
        <f t="shared" si="22"/>
        <v>493.20489138639999</v>
      </c>
      <c r="G167" s="93">
        <v>0</v>
      </c>
      <c r="H167" s="10">
        <f t="shared" ref="H167:H171" si="28">F167*(1+G167)</f>
        <v>493.20489138639999</v>
      </c>
      <c r="I167" s="20" t="s">
        <v>10</v>
      </c>
      <c r="J167" s="21"/>
    </row>
    <row r="168" spans="1:10" x14ac:dyDescent="0.25">
      <c r="A168" s="26" t="s">
        <v>295</v>
      </c>
      <c r="B168" s="9" t="s">
        <v>25</v>
      </c>
      <c r="C168" s="22">
        <v>488.32167463999997</v>
      </c>
      <c r="D168" s="93">
        <v>0</v>
      </c>
      <c r="E168" s="10">
        <v>488.32167463999997</v>
      </c>
      <c r="F168" s="10">
        <f t="shared" si="22"/>
        <v>493.20489138639999</v>
      </c>
      <c r="G168" s="93">
        <v>0</v>
      </c>
      <c r="H168" s="10">
        <f t="shared" si="28"/>
        <v>493.20489138639999</v>
      </c>
      <c r="I168" s="20" t="s">
        <v>10</v>
      </c>
      <c r="J168" s="21"/>
    </row>
    <row r="169" spans="1:10" ht="24" x14ac:dyDescent="0.25">
      <c r="A169" s="26" t="s">
        <v>296</v>
      </c>
      <c r="B169" s="9" t="s">
        <v>25</v>
      </c>
      <c r="C169" s="22">
        <v>325.55414839313516</v>
      </c>
      <c r="D169" s="93">
        <v>0</v>
      </c>
      <c r="E169" s="10">
        <v>325.55414839313516</v>
      </c>
      <c r="F169" s="10">
        <f t="shared" si="22"/>
        <v>328.80968987706649</v>
      </c>
      <c r="G169" s="93">
        <v>0</v>
      </c>
      <c r="H169" s="10">
        <f t="shared" si="28"/>
        <v>328.80968987706649</v>
      </c>
      <c r="I169" s="20" t="s">
        <v>10</v>
      </c>
      <c r="J169" s="21"/>
    </row>
    <row r="170" spans="1:10" ht="24" x14ac:dyDescent="0.25">
      <c r="A170" s="26" t="s">
        <v>297</v>
      </c>
      <c r="B170" s="9" t="s">
        <v>25</v>
      </c>
      <c r="C170" s="22">
        <v>110.68841045366597</v>
      </c>
      <c r="D170" s="93">
        <v>0</v>
      </c>
      <c r="E170" s="10">
        <v>110.68841045366597</v>
      </c>
      <c r="F170" s="10">
        <f t="shared" si="22"/>
        <v>111.79529455820263</v>
      </c>
      <c r="G170" s="93">
        <v>0</v>
      </c>
      <c r="H170" s="10">
        <f t="shared" si="28"/>
        <v>111.79529455820263</v>
      </c>
      <c r="I170" s="20" t="s">
        <v>10</v>
      </c>
      <c r="J170" s="21"/>
    </row>
    <row r="171" spans="1:10" ht="24" x14ac:dyDescent="0.25">
      <c r="A171" s="26" t="s">
        <v>1361</v>
      </c>
      <c r="B171" s="9" t="s">
        <v>25</v>
      </c>
      <c r="C171" s="22">
        <v>157.51988</v>
      </c>
      <c r="D171" s="93">
        <v>0</v>
      </c>
      <c r="E171" s="10">
        <v>157.51988</v>
      </c>
      <c r="F171" s="10">
        <f t="shared" si="22"/>
        <v>159.09507880000001</v>
      </c>
      <c r="G171" s="93">
        <v>0</v>
      </c>
      <c r="H171" s="10">
        <f t="shared" si="28"/>
        <v>159.09507880000001</v>
      </c>
      <c r="I171" s="20" t="s">
        <v>10</v>
      </c>
      <c r="J171" s="21"/>
    </row>
    <row r="172" spans="1:10" x14ac:dyDescent="0.25">
      <c r="A172" s="39" t="s">
        <v>242</v>
      </c>
      <c r="B172" s="9" t="s">
        <v>25</v>
      </c>
      <c r="C172" s="22"/>
      <c r="D172" s="72"/>
      <c r="E172" s="10"/>
      <c r="F172" s="10">
        <f t="shared" si="22"/>
        <v>0</v>
      </c>
      <c r="G172" s="72"/>
      <c r="H172" s="10"/>
      <c r="I172" s="20"/>
      <c r="J172" s="21"/>
    </row>
    <row r="173" spans="1:10" ht="24" x14ac:dyDescent="0.25">
      <c r="A173" s="26" t="s">
        <v>298</v>
      </c>
      <c r="B173" s="9" t="s">
        <v>25</v>
      </c>
      <c r="C173" s="22">
        <v>1046.424048406506</v>
      </c>
      <c r="D173" s="93">
        <v>0</v>
      </c>
      <c r="E173" s="10">
        <v>1046.424048406506</v>
      </c>
      <c r="F173" s="10">
        <f t="shared" si="22"/>
        <v>1056.8882888905712</v>
      </c>
      <c r="G173" s="93">
        <v>0</v>
      </c>
      <c r="H173" s="10">
        <f t="shared" ref="H173:H175" si="29">F173*(1+G173)</f>
        <v>1056.8882888905712</v>
      </c>
      <c r="I173" s="20" t="s">
        <v>10</v>
      </c>
      <c r="J173" s="21"/>
    </row>
    <row r="174" spans="1:10" x14ac:dyDescent="0.25">
      <c r="A174" s="26" t="s">
        <v>1360</v>
      </c>
      <c r="B174" s="9" t="s">
        <v>25</v>
      </c>
      <c r="C174" s="22">
        <v>711.56835291642403</v>
      </c>
      <c r="D174" s="93">
        <v>0</v>
      </c>
      <c r="E174" s="10">
        <v>711.56835291642403</v>
      </c>
      <c r="F174" s="10">
        <f t="shared" si="22"/>
        <v>718.68403644558828</v>
      </c>
      <c r="G174" s="93">
        <v>0</v>
      </c>
      <c r="H174" s="10">
        <f t="shared" si="29"/>
        <v>718.68403644558828</v>
      </c>
      <c r="I174" s="20" t="s">
        <v>10</v>
      </c>
      <c r="J174" s="21"/>
    </row>
    <row r="175" spans="1:10" ht="24" x14ac:dyDescent="0.25">
      <c r="A175" s="26" t="s">
        <v>1362</v>
      </c>
      <c r="B175" s="9" t="s">
        <v>25</v>
      </c>
      <c r="C175" s="22"/>
      <c r="D175" s="93"/>
      <c r="E175" s="10"/>
      <c r="F175" s="10">
        <v>159.1</v>
      </c>
      <c r="G175" s="93">
        <v>0</v>
      </c>
      <c r="H175" s="10">
        <f t="shared" si="29"/>
        <v>159.1</v>
      </c>
      <c r="I175" s="20"/>
      <c r="J175" s="21"/>
    </row>
    <row r="176" spans="1:10" x14ac:dyDescent="0.25">
      <c r="A176" s="39" t="s">
        <v>265</v>
      </c>
      <c r="B176" s="9" t="s">
        <v>25</v>
      </c>
      <c r="C176" s="22"/>
      <c r="D176" s="72"/>
      <c r="E176" s="10"/>
      <c r="F176" s="10"/>
      <c r="G176" s="72"/>
      <c r="H176" s="10"/>
      <c r="I176" s="20"/>
      <c r="J176" s="21"/>
    </row>
    <row r="177" spans="1:10" x14ac:dyDescent="0.25">
      <c r="A177" s="26" t="s">
        <v>1372</v>
      </c>
      <c r="B177" s="9"/>
      <c r="C177" s="22"/>
      <c r="D177" s="72"/>
      <c r="E177" s="10"/>
      <c r="F177" s="22">
        <v>280</v>
      </c>
      <c r="G177" s="93">
        <v>0</v>
      </c>
      <c r="H177" s="10">
        <f t="shared" ref="H177:H192" si="30">F177*(1+G177)</f>
        <v>280</v>
      </c>
      <c r="I177" s="20" t="s">
        <v>10</v>
      </c>
      <c r="J177" s="21"/>
    </row>
    <row r="178" spans="1:10" ht="24" x14ac:dyDescent="0.25">
      <c r="A178" s="26" t="s">
        <v>1370</v>
      </c>
      <c r="B178" s="9"/>
      <c r="C178" s="22"/>
      <c r="D178" s="72"/>
      <c r="E178" s="10"/>
      <c r="F178" s="10">
        <v>65.14</v>
      </c>
      <c r="G178" s="93">
        <v>0</v>
      </c>
      <c r="H178" s="10">
        <f t="shared" si="30"/>
        <v>65.14</v>
      </c>
      <c r="I178" s="20" t="s">
        <v>10</v>
      </c>
      <c r="J178" s="21"/>
    </row>
    <row r="179" spans="1:10" x14ac:dyDescent="0.25">
      <c r="A179" s="26" t="s">
        <v>1359</v>
      </c>
      <c r="B179" s="9" t="s">
        <v>25</v>
      </c>
      <c r="C179" s="22">
        <v>157.52057019599999</v>
      </c>
      <c r="D179" s="93">
        <v>0</v>
      </c>
      <c r="E179" s="10">
        <v>157.52057019599999</v>
      </c>
      <c r="F179" s="10">
        <f t="shared" si="22"/>
        <v>159.09577589795998</v>
      </c>
      <c r="G179" s="93">
        <v>0</v>
      </c>
      <c r="H179" s="10">
        <f t="shared" si="30"/>
        <v>159.09577589795998</v>
      </c>
      <c r="I179" s="20" t="s">
        <v>10</v>
      </c>
      <c r="J179" s="21"/>
    </row>
    <row r="180" spans="1:10" x14ac:dyDescent="0.25">
      <c r="A180" s="26" t="s">
        <v>299</v>
      </c>
      <c r="B180" s="9" t="s">
        <v>25</v>
      </c>
      <c r="C180" s="22">
        <v>157.52057019599999</v>
      </c>
      <c r="D180" s="93">
        <v>0</v>
      </c>
      <c r="E180" s="10">
        <v>157.52057019599999</v>
      </c>
      <c r="F180" s="10">
        <f t="shared" si="22"/>
        <v>159.09577589795998</v>
      </c>
      <c r="G180" s="93">
        <v>0</v>
      </c>
      <c r="H180" s="10">
        <f t="shared" si="30"/>
        <v>159.09577589795998</v>
      </c>
      <c r="I180" s="20" t="s">
        <v>10</v>
      </c>
      <c r="J180" s="21"/>
    </row>
    <row r="181" spans="1:10" ht="24" x14ac:dyDescent="0.25">
      <c r="A181" s="26" t="s">
        <v>300</v>
      </c>
      <c r="B181" s="9" t="s">
        <v>25</v>
      </c>
      <c r="C181" s="22">
        <v>220.1</v>
      </c>
      <c r="D181" s="93">
        <v>0</v>
      </c>
      <c r="E181" s="10">
        <v>220.1</v>
      </c>
      <c r="F181" s="10">
        <f t="shared" si="22"/>
        <v>222.30099999999999</v>
      </c>
      <c r="G181" s="93">
        <v>0</v>
      </c>
      <c r="H181" s="10">
        <f t="shared" si="30"/>
        <v>222.30099999999999</v>
      </c>
      <c r="I181" s="20" t="s">
        <v>10</v>
      </c>
      <c r="J181" s="21"/>
    </row>
    <row r="182" spans="1:10" ht="24" x14ac:dyDescent="0.25">
      <c r="A182" s="26" t="s">
        <v>301</v>
      </c>
      <c r="B182" s="9" t="s">
        <v>25</v>
      </c>
      <c r="C182" s="22">
        <v>84.272318999999996</v>
      </c>
      <c r="D182" s="93">
        <v>0</v>
      </c>
      <c r="E182" s="10">
        <v>84.272318999999996</v>
      </c>
      <c r="F182" s="10">
        <f t="shared" si="22"/>
        <v>85.115042189999997</v>
      </c>
      <c r="G182" s="93">
        <v>0</v>
      </c>
      <c r="H182" s="10">
        <f t="shared" si="30"/>
        <v>85.115042189999997</v>
      </c>
      <c r="I182" s="20" t="s">
        <v>10</v>
      </c>
      <c r="J182" s="21"/>
    </row>
    <row r="183" spans="1:10" ht="24" x14ac:dyDescent="0.25">
      <c r="A183" s="26" t="s">
        <v>302</v>
      </c>
      <c r="B183" s="9" t="s">
        <v>25</v>
      </c>
      <c r="C183" s="22">
        <v>174.78397322693999</v>
      </c>
      <c r="D183" s="93">
        <v>0</v>
      </c>
      <c r="E183" s="10">
        <v>174.78397322693999</v>
      </c>
      <c r="F183" s="10">
        <f t="shared" si="22"/>
        <v>176.53181295920939</v>
      </c>
      <c r="G183" s="93">
        <v>0</v>
      </c>
      <c r="H183" s="10">
        <f t="shared" si="30"/>
        <v>176.53181295920939</v>
      </c>
      <c r="I183" s="20" t="s">
        <v>10</v>
      </c>
      <c r="J183" s="21"/>
    </row>
    <row r="184" spans="1:10" ht="24" x14ac:dyDescent="0.25">
      <c r="A184" s="26" t="s">
        <v>303</v>
      </c>
      <c r="B184" s="9" t="s">
        <v>25</v>
      </c>
      <c r="C184" s="22">
        <v>1596.4922655</v>
      </c>
      <c r="D184" s="93">
        <v>0</v>
      </c>
      <c r="E184" s="10">
        <v>1596.4922655</v>
      </c>
      <c r="F184" s="10">
        <f t="shared" si="22"/>
        <v>1612.457188155</v>
      </c>
      <c r="G184" s="93">
        <v>0</v>
      </c>
      <c r="H184" s="10">
        <f t="shared" si="30"/>
        <v>1612.457188155</v>
      </c>
      <c r="I184" s="20" t="s">
        <v>10</v>
      </c>
      <c r="J184" s="21"/>
    </row>
    <row r="185" spans="1:10" ht="24" x14ac:dyDescent="0.25">
      <c r="A185" s="26" t="s">
        <v>304</v>
      </c>
      <c r="B185" s="9" t="s">
        <v>25</v>
      </c>
      <c r="C185" s="22">
        <v>638.59690619999992</v>
      </c>
      <c r="D185" s="93">
        <v>0</v>
      </c>
      <c r="E185" s="10">
        <v>638.59690619999992</v>
      </c>
      <c r="F185" s="10">
        <f t="shared" si="22"/>
        <v>644.98287526199988</v>
      </c>
      <c r="G185" s="93">
        <v>0</v>
      </c>
      <c r="H185" s="10">
        <f t="shared" si="30"/>
        <v>644.98287526199988</v>
      </c>
      <c r="I185" s="20" t="s">
        <v>10</v>
      </c>
      <c r="J185" s="21"/>
    </row>
    <row r="186" spans="1:10" ht="24" x14ac:dyDescent="0.25">
      <c r="A186" s="26" t="s">
        <v>305</v>
      </c>
      <c r="B186" s="9" t="s">
        <v>25</v>
      </c>
      <c r="C186" s="22">
        <v>279.60007642607701</v>
      </c>
      <c r="D186" s="93">
        <v>0</v>
      </c>
      <c r="E186" s="10">
        <v>279.60007642607701</v>
      </c>
      <c r="F186" s="10">
        <f t="shared" si="22"/>
        <v>282.39607719033779</v>
      </c>
      <c r="G186" s="93">
        <v>0</v>
      </c>
      <c r="H186" s="10">
        <f t="shared" si="30"/>
        <v>282.39607719033779</v>
      </c>
      <c r="I186" s="20" t="s">
        <v>10</v>
      </c>
      <c r="J186" s="21"/>
    </row>
    <row r="187" spans="1:10" ht="24" x14ac:dyDescent="0.25">
      <c r="A187" s="26" t="s">
        <v>302</v>
      </c>
      <c r="B187" s="9" t="s">
        <v>25</v>
      </c>
      <c r="C187" s="22">
        <v>324.60448799999995</v>
      </c>
      <c r="D187" s="93">
        <v>0</v>
      </c>
      <c r="E187" s="10">
        <v>324.60448799999995</v>
      </c>
      <c r="F187" s="10">
        <f t="shared" si="22"/>
        <v>327.85053287999995</v>
      </c>
      <c r="G187" s="93">
        <v>0</v>
      </c>
      <c r="H187" s="10">
        <f t="shared" si="30"/>
        <v>327.85053287999995</v>
      </c>
      <c r="I187" s="20" t="s">
        <v>10</v>
      </c>
      <c r="J187" s="21"/>
    </row>
    <row r="188" spans="1:10" x14ac:dyDescent="0.25">
      <c r="A188" s="26" t="s">
        <v>306</v>
      </c>
      <c r="B188" s="9" t="s">
        <v>25</v>
      </c>
      <c r="C188" s="22">
        <v>663.65</v>
      </c>
      <c r="D188" s="93">
        <v>0</v>
      </c>
      <c r="E188" s="10">
        <v>670</v>
      </c>
      <c r="F188" s="10">
        <v>670</v>
      </c>
      <c r="G188" s="93">
        <v>0</v>
      </c>
      <c r="H188" s="10">
        <f t="shared" si="30"/>
        <v>670</v>
      </c>
      <c r="I188" s="20" t="s">
        <v>10</v>
      </c>
      <c r="J188" s="21"/>
    </row>
    <row r="189" spans="1:10" x14ac:dyDescent="0.25">
      <c r="A189" s="26" t="s">
        <v>307</v>
      </c>
      <c r="B189" s="9" t="s">
        <v>25</v>
      </c>
      <c r="C189" s="22">
        <v>300</v>
      </c>
      <c r="D189" s="93">
        <v>0</v>
      </c>
      <c r="E189" s="10">
        <v>300</v>
      </c>
      <c r="F189" s="10">
        <f t="shared" si="22"/>
        <v>303</v>
      </c>
      <c r="G189" s="93">
        <v>0</v>
      </c>
      <c r="H189" s="10">
        <f t="shared" si="30"/>
        <v>303</v>
      </c>
      <c r="I189" s="20" t="s">
        <v>10</v>
      </c>
      <c r="J189" s="21"/>
    </row>
    <row r="190" spans="1:10" x14ac:dyDescent="0.25">
      <c r="A190" s="26" t="s">
        <v>1369</v>
      </c>
      <c r="B190" s="9" t="s">
        <v>25</v>
      </c>
      <c r="C190" s="22"/>
      <c r="D190" s="93">
        <v>0</v>
      </c>
      <c r="E190" s="10"/>
      <c r="F190" s="22">
        <v>300</v>
      </c>
      <c r="G190" s="93">
        <v>0</v>
      </c>
      <c r="H190" s="10">
        <f t="shared" si="30"/>
        <v>300</v>
      </c>
      <c r="I190" s="20" t="s">
        <v>10</v>
      </c>
      <c r="J190" s="21"/>
    </row>
    <row r="191" spans="1:10" ht="24" x14ac:dyDescent="0.25">
      <c r="A191" s="26" t="s">
        <v>308</v>
      </c>
      <c r="B191" s="9" t="s">
        <v>25</v>
      </c>
      <c r="C191" s="22">
        <v>612.59999999999991</v>
      </c>
      <c r="D191" s="93">
        <v>0</v>
      </c>
      <c r="E191" s="10">
        <v>612.59999999999991</v>
      </c>
      <c r="F191" s="10">
        <f t="shared" si="22"/>
        <v>618.72599999999989</v>
      </c>
      <c r="G191" s="93">
        <v>0</v>
      </c>
      <c r="H191" s="10">
        <f t="shared" si="30"/>
        <v>618.72599999999989</v>
      </c>
      <c r="I191" s="20" t="s">
        <v>10</v>
      </c>
      <c r="J191" s="21"/>
    </row>
    <row r="192" spans="1:10" ht="24" x14ac:dyDescent="0.25">
      <c r="A192" s="26" t="s">
        <v>309</v>
      </c>
      <c r="B192" s="9" t="s">
        <v>25</v>
      </c>
      <c r="C192" s="22">
        <v>157.52057019599999</v>
      </c>
      <c r="D192" s="93">
        <v>0</v>
      </c>
      <c r="E192" s="10">
        <v>157.52057019599999</v>
      </c>
      <c r="F192" s="10">
        <f t="shared" si="22"/>
        <v>159.09577589795998</v>
      </c>
      <c r="G192" s="93">
        <v>0</v>
      </c>
      <c r="H192" s="10">
        <f t="shared" si="30"/>
        <v>159.09577589795998</v>
      </c>
      <c r="I192" s="20" t="s">
        <v>10</v>
      </c>
      <c r="J192" s="21"/>
    </row>
    <row r="193" spans="1:10" x14ac:dyDescent="0.25">
      <c r="A193" s="39" t="s">
        <v>266</v>
      </c>
      <c r="B193" s="9" t="s">
        <v>25</v>
      </c>
      <c r="C193" s="22"/>
      <c r="D193" s="72"/>
      <c r="E193" s="10"/>
      <c r="F193" s="10"/>
      <c r="G193" s="72"/>
      <c r="H193" s="10"/>
      <c r="I193" s="20"/>
      <c r="J193" s="21"/>
    </row>
    <row r="194" spans="1:10" ht="24" x14ac:dyDescent="0.25">
      <c r="A194" s="26" t="s">
        <v>1366</v>
      </c>
      <c r="B194" s="9" t="s">
        <v>25</v>
      </c>
      <c r="C194" s="22">
        <v>1581.2630064809423</v>
      </c>
      <c r="D194" s="93">
        <v>0</v>
      </c>
      <c r="E194" s="10">
        <v>1581.2630064809423</v>
      </c>
      <c r="F194" s="10">
        <f t="shared" si="22"/>
        <v>1597.0756365457516</v>
      </c>
      <c r="G194" s="93">
        <v>0</v>
      </c>
      <c r="H194" s="10">
        <f t="shared" ref="H194:H198" si="31">F194*(1+G194)</f>
        <v>1597.0756365457516</v>
      </c>
      <c r="I194" s="20" t="s">
        <v>10</v>
      </c>
      <c r="J194" s="21"/>
    </row>
    <row r="195" spans="1:10" ht="24" x14ac:dyDescent="0.25">
      <c r="A195" s="26" t="s">
        <v>1365</v>
      </c>
      <c r="B195" s="9" t="s">
        <v>25</v>
      </c>
      <c r="C195" s="22">
        <v>1200</v>
      </c>
      <c r="D195" s="93">
        <v>0</v>
      </c>
      <c r="E195" s="10">
        <v>1200</v>
      </c>
      <c r="F195" s="22">
        <v>1200</v>
      </c>
      <c r="G195" s="93">
        <v>0</v>
      </c>
      <c r="H195" s="10">
        <f t="shared" si="31"/>
        <v>1200</v>
      </c>
      <c r="I195" s="20" t="s">
        <v>10</v>
      </c>
      <c r="J195" s="21"/>
    </row>
    <row r="196" spans="1:10" ht="24" x14ac:dyDescent="0.25">
      <c r="A196" s="26" t="s">
        <v>1364</v>
      </c>
      <c r="B196" s="9" t="s">
        <v>25</v>
      </c>
      <c r="C196" s="22">
        <v>283.47572104980475</v>
      </c>
      <c r="D196" s="93">
        <v>0</v>
      </c>
      <c r="E196" s="10">
        <v>283.47572104980475</v>
      </c>
      <c r="F196" s="10">
        <f t="shared" si="22"/>
        <v>286.31047826030277</v>
      </c>
      <c r="G196" s="93">
        <v>0</v>
      </c>
      <c r="H196" s="10">
        <f t="shared" si="31"/>
        <v>286.31047826030277</v>
      </c>
      <c r="I196" s="20" t="s">
        <v>10</v>
      </c>
      <c r="J196" s="21" t="s">
        <v>249</v>
      </c>
    </row>
    <row r="197" spans="1:10" ht="24" x14ac:dyDescent="0.25">
      <c r="A197" s="26" t="s">
        <v>310</v>
      </c>
      <c r="B197" s="9" t="s">
        <v>25</v>
      </c>
      <c r="C197" s="22">
        <v>307.95810399999999</v>
      </c>
      <c r="D197" s="93">
        <v>0</v>
      </c>
      <c r="E197" s="10">
        <v>307.95810399999999</v>
      </c>
      <c r="F197" s="10">
        <f t="shared" si="22"/>
        <v>311.03768503999999</v>
      </c>
      <c r="G197" s="93">
        <v>0</v>
      </c>
      <c r="H197" s="10">
        <f t="shared" si="31"/>
        <v>311.03768503999999</v>
      </c>
      <c r="I197" s="20" t="s">
        <v>10</v>
      </c>
      <c r="J197" s="21"/>
    </row>
    <row r="198" spans="1:10" x14ac:dyDescent="0.25">
      <c r="A198" s="26" t="s">
        <v>1367</v>
      </c>
      <c r="B198" s="9" t="s">
        <v>25</v>
      </c>
      <c r="C198" s="22"/>
      <c r="D198" s="93"/>
      <c r="E198" s="10"/>
      <c r="F198" s="10">
        <v>159.1</v>
      </c>
      <c r="G198" s="93">
        <v>0</v>
      </c>
      <c r="H198" s="10">
        <f t="shared" si="31"/>
        <v>159.1</v>
      </c>
      <c r="I198" s="20" t="s">
        <v>10</v>
      </c>
      <c r="J198" s="21"/>
    </row>
    <row r="199" spans="1:10" x14ac:dyDescent="0.25">
      <c r="A199" s="39" t="s">
        <v>267</v>
      </c>
      <c r="B199" s="9" t="s">
        <v>25</v>
      </c>
      <c r="C199" s="22"/>
      <c r="D199" s="72"/>
      <c r="E199" s="10"/>
      <c r="F199" s="10">
        <f t="shared" si="22"/>
        <v>0</v>
      </c>
      <c r="G199" s="72"/>
      <c r="H199" s="10"/>
      <c r="I199" s="20"/>
      <c r="J199" s="21"/>
    </row>
    <row r="200" spans="1:10" x14ac:dyDescent="0.25">
      <c r="A200" s="26" t="s">
        <v>243</v>
      </c>
      <c r="B200" s="9" t="s">
        <v>25</v>
      </c>
      <c r="C200" s="10">
        <v>95</v>
      </c>
      <c r="D200" s="93">
        <v>0</v>
      </c>
      <c r="E200" s="10">
        <v>95</v>
      </c>
      <c r="F200" s="10">
        <v>95</v>
      </c>
      <c r="G200" s="93">
        <v>0</v>
      </c>
      <c r="H200" s="10">
        <f t="shared" ref="H200:H203" si="32">F200*(1+G200)</f>
        <v>95</v>
      </c>
      <c r="I200" s="20" t="s">
        <v>10</v>
      </c>
      <c r="J200" s="21"/>
    </row>
    <row r="201" spans="1:10" x14ac:dyDescent="0.25">
      <c r="A201" s="36" t="s">
        <v>244</v>
      </c>
      <c r="B201" s="9" t="s">
        <v>25</v>
      </c>
      <c r="C201" s="10">
        <v>65</v>
      </c>
      <c r="D201" s="93">
        <v>0</v>
      </c>
      <c r="E201" s="10">
        <v>65</v>
      </c>
      <c r="F201" s="10">
        <v>65</v>
      </c>
      <c r="G201" s="93">
        <v>0</v>
      </c>
      <c r="H201" s="10">
        <f t="shared" si="32"/>
        <v>65</v>
      </c>
      <c r="I201" s="20" t="s">
        <v>10</v>
      </c>
      <c r="J201" s="21"/>
    </row>
    <row r="202" spans="1:10" x14ac:dyDescent="0.25">
      <c r="A202" s="36" t="s">
        <v>245</v>
      </c>
      <c r="B202" s="9" t="s">
        <v>25</v>
      </c>
      <c r="C202" s="10">
        <v>88</v>
      </c>
      <c r="D202" s="93">
        <v>0</v>
      </c>
      <c r="E202" s="10">
        <v>88</v>
      </c>
      <c r="F202" s="10">
        <v>88</v>
      </c>
      <c r="G202" s="93">
        <v>0</v>
      </c>
      <c r="H202" s="10">
        <f t="shared" si="32"/>
        <v>88</v>
      </c>
      <c r="I202" s="20" t="s">
        <v>10</v>
      </c>
      <c r="J202" s="21"/>
    </row>
    <row r="203" spans="1:10" x14ac:dyDescent="0.25">
      <c r="A203" s="36" t="s">
        <v>268</v>
      </c>
      <c r="B203" s="9" t="s">
        <v>25</v>
      </c>
      <c r="C203" s="10">
        <v>450</v>
      </c>
      <c r="D203" s="93">
        <v>0</v>
      </c>
      <c r="E203" s="10">
        <v>450</v>
      </c>
      <c r="F203" s="10">
        <v>450</v>
      </c>
      <c r="G203" s="93">
        <v>0</v>
      </c>
      <c r="H203" s="10">
        <f t="shared" si="32"/>
        <v>450</v>
      </c>
      <c r="I203" s="20" t="s">
        <v>10</v>
      </c>
      <c r="J203" s="21"/>
    </row>
    <row r="204" spans="1:10" x14ac:dyDescent="0.25">
      <c r="A204" s="39" t="s">
        <v>269</v>
      </c>
      <c r="B204" s="9" t="s">
        <v>25</v>
      </c>
      <c r="C204" s="22"/>
      <c r="D204" s="72"/>
      <c r="E204" s="10"/>
      <c r="F204" s="10"/>
      <c r="G204" s="72"/>
      <c r="H204" s="10"/>
      <c r="I204" s="20"/>
      <c r="J204" s="21"/>
    </row>
    <row r="205" spans="1:10" ht="24" x14ac:dyDescent="0.25">
      <c r="A205" s="26" t="s">
        <v>246</v>
      </c>
      <c r="B205" s="9" t="s">
        <v>25</v>
      </c>
      <c r="C205" s="22">
        <v>35.122399999999992</v>
      </c>
      <c r="D205" s="93">
        <v>0</v>
      </c>
      <c r="E205" s="10">
        <v>35.122399999999992</v>
      </c>
      <c r="F205" s="10">
        <f t="shared" si="22"/>
        <v>35.473623999999994</v>
      </c>
      <c r="G205" s="93">
        <v>0</v>
      </c>
      <c r="H205" s="10">
        <f t="shared" ref="H205:H212" si="33">F205*(1+G205)</f>
        <v>35.473623999999994</v>
      </c>
      <c r="I205" s="20" t="s">
        <v>10</v>
      </c>
      <c r="J205" s="21"/>
    </row>
    <row r="206" spans="1:10" ht="24" x14ac:dyDescent="0.25">
      <c r="A206" s="26" t="s">
        <v>247</v>
      </c>
      <c r="B206" s="9" t="s">
        <v>25</v>
      </c>
      <c r="C206" s="22">
        <v>23.411529999999999</v>
      </c>
      <c r="D206" s="93">
        <v>0</v>
      </c>
      <c r="E206" s="10">
        <v>23.411529999999999</v>
      </c>
      <c r="F206" s="10">
        <f t="shared" si="22"/>
        <v>23.645645299999998</v>
      </c>
      <c r="G206" s="93">
        <v>0</v>
      </c>
      <c r="H206" s="10">
        <f t="shared" si="33"/>
        <v>23.645645299999998</v>
      </c>
      <c r="I206" s="20" t="s">
        <v>10</v>
      </c>
      <c r="J206" s="21"/>
    </row>
    <row r="207" spans="1:10" ht="24" x14ac:dyDescent="0.25">
      <c r="A207" s="26" t="s">
        <v>270</v>
      </c>
      <c r="B207" s="9" t="s">
        <v>25</v>
      </c>
      <c r="C207" s="22">
        <v>11.71087</v>
      </c>
      <c r="D207" s="93">
        <v>0</v>
      </c>
      <c r="E207" s="10">
        <v>11.71087</v>
      </c>
      <c r="F207" s="10">
        <f t="shared" ref="F207:F217" si="34">(E207/100)+E207</f>
        <v>11.827978699999999</v>
      </c>
      <c r="G207" s="93">
        <v>0</v>
      </c>
      <c r="H207" s="10">
        <f t="shared" si="33"/>
        <v>11.827978699999999</v>
      </c>
      <c r="I207" s="20" t="s">
        <v>10</v>
      </c>
      <c r="J207" s="21"/>
    </row>
    <row r="208" spans="1:10" x14ac:dyDescent="0.25">
      <c r="A208" s="26" t="s">
        <v>248</v>
      </c>
      <c r="B208" s="9" t="s">
        <v>25</v>
      </c>
      <c r="C208" s="22">
        <v>32.569899999999997</v>
      </c>
      <c r="D208" s="93">
        <v>0</v>
      </c>
      <c r="E208" s="10">
        <v>32.569899999999997</v>
      </c>
      <c r="F208" s="10">
        <f t="shared" si="34"/>
        <v>32.895598999999997</v>
      </c>
      <c r="G208" s="93">
        <v>0</v>
      </c>
      <c r="H208" s="10">
        <f t="shared" si="33"/>
        <v>32.895598999999997</v>
      </c>
      <c r="I208" s="20" t="s">
        <v>10</v>
      </c>
      <c r="J208" s="21"/>
    </row>
    <row r="209" spans="1:10" x14ac:dyDescent="0.25">
      <c r="A209" s="21" t="s">
        <v>235</v>
      </c>
      <c r="B209" s="9" t="s">
        <v>25</v>
      </c>
      <c r="C209" s="22">
        <v>12.772709999999998</v>
      </c>
      <c r="D209" s="93">
        <v>0</v>
      </c>
      <c r="E209" s="10">
        <v>12.772709999999998</v>
      </c>
      <c r="F209" s="10">
        <f t="shared" si="34"/>
        <v>12.900437099999998</v>
      </c>
      <c r="G209" s="93">
        <v>0</v>
      </c>
      <c r="H209" s="10">
        <f t="shared" si="33"/>
        <v>12.900437099999998</v>
      </c>
      <c r="I209" s="20" t="s">
        <v>10</v>
      </c>
      <c r="J209" s="21"/>
    </row>
    <row r="210" spans="1:10" x14ac:dyDescent="0.25">
      <c r="A210" s="26" t="s">
        <v>271</v>
      </c>
      <c r="B210" s="9" t="s">
        <v>25</v>
      </c>
      <c r="C210" s="22">
        <v>122.41789999999999</v>
      </c>
      <c r="D210" s="93">
        <v>0</v>
      </c>
      <c r="E210" s="10">
        <v>122.41789999999999</v>
      </c>
      <c r="F210" s="10">
        <f t="shared" si="34"/>
        <v>123.642079</v>
      </c>
      <c r="G210" s="93">
        <v>0</v>
      </c>
      <c r="H210" s="10">
        <f t="shared" si="33"/>
        <v>123.642079</v>
      </c>
      <c r="I210" s="20" t="s">
        <v>10</v>
      </c>
      <c r="J210" s="21"/>
    </row>
    <row r="211" spans="1:10" ht="24" x14ac:dyDescent="0.25">
      <c r="A211" s="26" t="s">
        <v>1371</v>
      </c>
      <c r="B211" s="9" t="s">
        <v>25</v>
      </c>
      <c r="C211" s="22">
        <v>451.61892999999992</v>
      </c>
      <c r="D211" s="93">
        <v>0</v>
      </c>
      <c r="E211" s="10">
        <v>451.61892999999992</v>
      </c>
      <c r="F211" s="10">
        <f t="shared" si="34"/>
        <v>456.13511929999993</v>
      </c>
      <c r="G211" s="93">
        <v>0</v>
      </c>
      <c r="H211" s="10">
        <f t="shared" si="33"/>
        <v>456.13511929999993</v>
      </c>
      <c r="I211" s="20" t="s">
        <v>10</v>
      </c>
      <c r="J211" s="21"/>
    </row>
    <row r="212" spans="1:10" ht="24" x14ac:dyDescent="0.25">
      <c r="A212" s="26" t="s">
        <v>1212</v>
      </c>
      <c r="B212" s="9" t="s">
        <v>25</v>
      </c>
      <c r="C212" s="22">
        <v>480.89099999999996</v>
      </c>
      <c r="D212" s="72"/>
      <c r="E212" s="10">
        <v>451.61892999999992</v>
      </c>
      <c r="F212" s="10">
        <f t="shared" si="34"/>
        <v>456.13511929999993</v>
      </c>
      <c r="G212" s="93">
        <v>0</v>
      </c>
      <c r="H212" s="10">
        <f t="shared" si="33"/>
        <v>456.13511929999993</v>
      </c>
      <c r="I212" s="20" t="s">
        <v>10</v>
      </c>
      <c r="J212" s="21"/>
    </row>
    <row r="213" spans="1:10" ht="24" x14ac:dyDescent="0.25">
      <c r="A213" s="26" t="s">
        <v>311</v>
      </c>
      <c r="B213" s="9" t="s">
        <v>25</v>
      </c>
      <c r="C213" s="22">
        <v>324.44316999999995</v>
      </c>
      <c r="D213" s="93">
        <v>0</v>
      </c>
      <c r="E213" s="10">
        <v>324.44316999999995</v>
      </c>
      <c r="F213" s="10">
        <f t="shared" si="34"/>
        <v>327.68760169999996</v>
      </c>
      <c r="G213" s="93">
        <v>0</v>
      </c>
      <c r="H213" s="10">
        <f t="shared" ref="H213:H218" si="35">F213*(1+G213)</f>
        <v>327.68760169999996</v>
      </c>
      <c r="I213" s="20" t="s">
        <v>10</v>
      </c>
      <c r="J213" s="21"/>
    </row>
    <row r="214" spans="1:10" ht="24" x14ac:dyDescent="0.25">
      <c r="A214" s="26" t="s">
        <v>312</v>
      </c>
      <c r="B214" s="9" t="s">
        <v>25</v>
      </c>
      <c r="C214" s="22">
        <v>485.33234999999996</v>
      </c>
      <c r="D214" s="93">
        <v>0</v>
      </c>
      <c r="E214" s="10">
        <v>485.33234999999996</v>
      </c>
      <c r="F214" s="10">
        <f t="shared" si="34"/>
        <v>490.18567349999995</v>
      </c>
      <c r="G214" s="93">
        <v>0</v>
      </c>
      <c r="H214" s="10">
        <f t="shared" si="35"/>
        <v>490.18567349999995</v>
      </c>
      <c r="I214" s="20" t="s">
        <v>10</v>
      </c>
      <c r="J214" s="21"/>
    </row>
    <row r="215" spans="1:10" ht="24" x14ac:dyDescent="0.25">
      <c r="A215" s="26" t="s">
        <v>313</v>
      </c>
      <c r="B215" s="9" t="s">
        <v>25</v>
      </c>
      <c r="C215" s="22">
        <v>249.12399999999997</v>
      </c>
      <c r="D215" s="93">
        <v>0</v>
      </c>
      <c r="E215" s="10">
        <v>249.12399999999997</v>
      </c>
      <c r="F215" s="10">
        <f t="shared" si="34"/>
        <v>251.61523999999997</v>
      </c>
      <c r="G215" s="93">
        <v>0</v>
      </c>
      <c r="H215" s="10">
        <f t="shared" si="35"/>
        <v>251.61523999999997</v>
      </c>
      <c r="I215" s="20" t="s">
        <v>10</v>
      </c>
      <c r="J215" s="21"/>
    </row>
    <row r="216" spans="1:10" ht="36" x14ac:dyDescent="0.25">
      <c r="A216" s="26" t="s">
        <v>1211</v>
      </c>
      <c r="B216" s="9" t="s">
        <v>25</v>
      </c>
      <c r="C216" s="22">
        <v>218.49399999999997</v>
      </c>
      <c r="D216" s="93">
        <v>0</v>
      </c>
      <c r="E216" s="10">
        <v>218.49399999999997</v>
      </c>
      <c r="F216" s="10">
        <f t="shared" si="34"/>
        <v>220.67893999999998</v>
      </c>
      <c r="G216" s="93">
        <v>0</v>
      </c>
      <c r="H216" s="10">
        <f t="shared" si="35"/>
        <v>220.67893999999998</v>
      </c>
      <c r="I216" s="20" t="s">
        <v>10</v>
      </c>
      <c r="J216" s="21"/>
    </row>
    <row r="217" spans="1:10" ht="24" x14ac:dyDescent="0.25">
      <c r="A217" s="26" t="s">
        <v>1210</v>
      </c>
      <c r="B217" s="9" t="s">
        <v>25</v>
      </c>
      <c r="C217" s="22">
        <v>157.51988</v>
      </c>
      <c r="D217" s="93">
        <v>0</v>
      </c>
      <c r="E217" s="10">
        <v>157.51988</v>
      </c>
      <c r="F217" s="10">
        <f t="shared" si="34"/>
        <v>159.09507880000001</v>
      </c>
      <c r="G217" s="93">
        <v>0</v>
      </c>
      <c r="H217" s="10">
        <f t="shared" si="35"/>
        <v>159.09507880000001</v>
      </c>
      <c r="I217" s="20" t="s">
        <v>10</v>
      </c>
      <c r="J217" s="21"/>
    </row>
    <row r="218" spans="1:10" ht="24" x14ac:dyDescent="0.25">
      <c r="A218" s="26" t="s">
        <v>1368</v>
      </c>
      <c r="B218" s="9" t="s">
        <v>25</v>
      </c>
      <c r="C218" s="22"/>
      <c r="D218" s="93"/>
      <c r="E218" s="10"/>
      <c r="F218" s="10">
        <v>948</v>
      </c>
      <c r="G218" s="93">
        <v>0</v>
      </c>
      <c r="H218" s="10">
        <f t="shared" si="35"/>
        <v>948</v>
      </c>
      <c r="I218" s="20" t="s">
        <v>10</v>
      </c>
      <c r="J218" s="21"/>
    </row>
    <row r="219" spans="1:10" x14ac:dyDescent="0.25">
      <c r="A219" s="39" t="s">
        <v>314</v>
      </c>
      <c r="B219" s="9" t="s">
        <v>25</v>
      </c>
      <c r="C219" s="22"/>
      <c r="D219" s="72"/>
      <c r="E219" s="10"/>
      <c r="F219" s="10"/>
      <c r="G219" s="72"/>
      <c r="H219" s="10"/>
      <c r="I219" s="20"/>
      <c r="J219" s="21"/>
    </row>
    <row r="220" spans="1:10" x14ac:dyDescent="0.25">
      <c r="A220" s="26" t="s">
        <v>315</v>
      </c>
      <c r="B220" s="9" t="s">
        <v>25</v>
      </c>
      <c r="C220" s="10">
        <v>41</v>
      </c>
      <c r="D220" s="93">
        <v>0</v>
      </c>
      <c r="E220" s="10">
        <v>41</v>
      </c>
      <c r="F220" s="10">
        <v>41</v>
      </c>
      <c r="G220" s="93">
        <v>0</v>
      </c>
      <c r="H220" s="10">
        <f t="shared" ref="H220:H232" si="36">F220*(1+G220)</f>
        <v>41</v>
      </c>
      <c r="I220" s="20" t="s">
        <v>10</v>
      </c>
      <c r="J220" s="21"/>
    </row>
    <row r="221" spans="1:10" x14ac:dyDescent="0.25">
      <c r="A221" s="26" t="s">
        <v>316</v>
      </c>
      <c r="B221" s="9" t="s">
        <v>25</v>
      </c>
      <c r="C221" s="10">
        <v>27</v>
      </c>
      <c r="D221" s="93">
        <v>0</v>
      </c>
      <c r="E221" s="10">
        <v>27</v>
      </c>
      <c r="F221" s="10">
        <v>27</v>
      </c>
      <c r="G221" s="93">
        <v>0</v>
      </c>
      <c r="H221" s="10">
        <f t="shared" si="36"/>
        <v>27</v>
      </c>
      <c r="I221" s="20" t="s">
        <v>10</v>
      </c>
      <c r="J221" s="21"/>
    </row>
    <row r="222" spans="1:10" x14ac:dyDescent="0.25">
      <c r="A222" s="26" t="s">
        <v>317</v>
      </c>
      <c r="B222" s="9" t="s">
        <v>25</v>
      </c>
      <c r="C222" s="10">
        <v>41</v>
      </c>
      <c r="D222" s="93">
        <v>0</v>
      </c>
      <c r="E222" s="10">
        <v>41</v>
      </c>
      <c r="F222" s="10">
        <v>41</v>
      </c>
      <c r="G222" s="93">
        <v>0</v>
      </c>
      <c r="H222" s="10">
        <f t="shared" si="36"/>
        <v>41</v>
      </c>
      <c r="I222" s="20" t="s">
        <v>10</v>
      </c>
      <c r="J222" s="21"/>
    </row>
    <row r="223" spans="1:10" ht="24" x14ac:dyDescent="0.25">
      <c r="A223" s="26" t="s">
        <v>318</v>
      </c>
      <c r="B223" s="9" t="s">
        <v>25</v>
      </c>
      <c r="C223" s="10">
        <v>27</v>
      </c>
      <c r="D223" s="93">
        <v>0</v>
      </c>
      <c r="E223" s="10">
        <v>27</v>
      </c>
      <c r="F223" s="10">
        <v>27</v>
      </c>
      <c r="G223" s="93">
        <v>0</v>
      </c>
      <c r="H223" s="10">
        <f t="shared" si="36"/>
        <v>27</v>
      </c>
      <c r="I223" s="20" t="s">
        <v>10</v>
      </c>
      <c r="J223" s="21"/>
    </row>
    <row r="224" spans="1:10" x14ac:dyDescent="0.25">
      <c r="A224" s="26" t="s">
        <v>319</v>
      </c>
      <c r="B224" s="9" t="s">
        <v>25</v>
      </c>
      <c r="C224" s="10">
        <v>32</v>
      </c>
      <c r="D224" s="93">
        <v>0</v>
      </c>
      <c r="E224" s="10">
        <v>32</v>
      </c>
      <c r="F224" s="10">
        <v>32</v>
      </c>
      <c r="G224" s="93">
        <v>0</v>
      </c>
      <c r="H224" s="10">
        <f t="shared" si="36"/>
        <v>32</v>
      </c>
      <c r="I224" s="20" t="s">
        <v>10</v>
      </c>
      <c r="J224" s="21"/>
    </row>
    <row r="225" spans="1:10" x14ac:dyDescent="0.25">
      <c r="A225" s="26" t="s">
        <v>320</v>
      </c>
      <c r="B225" s="9" t="s">
        <v>25</v>
      </c>
      <c r="C225" s="10">
        <v>61.2</v>
      </c>
      <c r="D225" s="93">
        <v>0</v>
      </c>
      <c r="E225" s="10">
        <v>61.2</v>
      </c>
      <c r="F225" s="10">
        <v>61.2</v>
      </c>
      <c r="G225" s="93">
        <v>0</v>
      </c>
      <c r="H225" s="10">
        <f t="shared" si="36"/>
        <v>61.2</v>
      </c>
      <c r="I225" s="20" t="s">
        <v>10</v>
      </c>
      <c r="J225" s="21"/>
    </row>
    <row r="226" spans="1:10" x14ac:dyDescent="0.25">
      <c r="A226" s="26" t="s">
        <v>321</v>
      </c>
      <c r="B226" s="9" t="s">
        <v>25</v>
      </c>
      <c r="C226" s="10">
        <v>44</v>
      </c>
      <c r="D226" s="93">
        <v>0</v>
      </c>
      <c r="E226" s="10">
        <v>44</v>
      </c>
      <c r="F226" s="10">
        <v>44</v>
      </c>
      <c r="G226" s="93">
        <v>0</v>
      </c>
      <c r="H226" s="10">
        <f t="shared" si="36"/>
        <v>44</v>
      </c>
      <c r="I226" s="20" t="s">
        <v>10</v>
      </c>
      <c r="J226" s="21"/>
    </row>
    <row r="227" spans="1:10" x14ac:dyDescent="0.25">
      <c r="A227" s="26" t="s">
        <v>322</v>
      </c>
      <c r="B227" s="9" t="s">
        <v>25</v>
      </c>
      <c r="C227" s="10">
        <v>90</v>
      </c>
      <c r="D227" s="93">
        <v>0</v>
      </c>
      <c r="E227" s="10">
        <v>90</v>
      </c>
      <c r="F227" s="10">
        <v>90</v>
      </c>
      <c r="G227" s="93">
        <v>0</v>
      </c>
      <c r="H227" s="10">
        <f t="shared" si="36"/>
        <v>90</v>
      </c>
      <c r="I227" s="20" t="s">
        <v>10</v>
      </c>
      <c r="J227" s="21"/>
    </row>
    <row r="228" spans="1:10" x14ac:dyDescent="0.25">
      <c r="A228" s="26" t="s">
        <v>323</v>
      </c>
      <c r="B228" s="9" t="s">
        <v>25</v>
      </c>
      <c r="C228" s="10">
        <v>27</v>
      </c>
      <c r="D228" s="93">
        <v>0</v>
      </c>
      <c r="E228" s="10">
        <v>27</v>
      </c>
      <c r="F228" s="10">
        <v>27</v>
      </c>
      <c r="G228" s="93">
        <v>0</v>
      </c>
      <c r="H228" s="10">
        <f t="shared" si="36"/>
        <v>27</v>
      </c>
      <c r="I228" s="20" t="s">
        <v>10</v>
      </c>
      <c r="J228" s="21"/>
    </row>
    <row r="229" spans="1:10" x14ac:dyDescent="0.25">
      <c r="A229" s="26" t="s">
        <v>324</v>
      </c>
      <c r="B229" s="9" t="s">
        <v>25</v>
      </c>
      <c r="C229" s="10">
        <v>27</v>
      </c>
      <c r="D229" s="93">
        <v>0</v>
      </c>
      <c r="E229" s="10">
        <v>27</v>
      </c>
      <c r="F229" s="10">
        <v>27</v>
      </c>
      <c r="G229" s="93">
        <v>0</v>
      </c>
      <c r="H229" s="10">
        <f t="shared" si="36"/>
        <v>27</v>
      </c>
      <c r="I229" s="20" t="s">
        <v>10</v>
      </c>
      <c r="J229" s="21"/>
    </row>
    <row r="230" spans="1:10" x14ac:dyDescent="0.25">
      <c r="A230" s="26" t="s">
        <v>325</v>
      </c>
      <c r="B230" s="9" t="s">
        <v>25</v>
      </c>
      <c r="C230" s="10">
        <v>110</v>
      </c>
      <c r="D230" s="93">
        <v>0</v>
      </c>
      <c r="E230" s="10">
        <v>110</v>
      </c>
      <c r="F230" s="10">
        <v>110</v>
      </c>
      <c r="G230" s="93">
        <v>0</v>
      </c>
      <c r="H230" s="10">
        <f t="shared" si="36"/>
        <v>110</v>
      </c>
      <c r="I230" s="20" t="s">
        <v>10</v>
      </c>
      <c r="J230" s="21"/>
    </row>
    <row r="231" spans="1:10" x14ac:dyDescent="0.25">
      <c r="A231" s="26" t="s">
        <v>326</v>
      </c>
      <c r="B231" s="9" t="s">
        <v>25</v>
      </c>
      <c r="C231" s="10">
        <v>27</v>
      </c>
      <c r="D231" s="93">
        <v>0</v>
      </c>
      <c r="E231" s="10">
        <v>27</v>
      </c>
      <c r="F231" s="10">
        <v>27</v>
      </c>
      <c r="G231" s="93">
        <v>0</v>
      </c>
      <c r="H231" s="10">
        <f t="shared" si="36"/>
        <v>27</v>
      </c>
      <c r="I231" s="20" t="s">
        <v>10</v>
      </c>
      <c r="J231" s="21"/>
    </row>
    <row r="232" spans="1:10" x14ac:dyDescent="0.25">
      <c r="A232" s="26" t="s">
        <v>327</v>
      </c>
      <c r="B232" s="9" t="s">
        <v>25</v>
      </c>
      <c r="C232" s="10">
        <v>27</v>
      </c>
      <c r="D232" s="93">
        <v>0</v>
      </c>
      <c r="E232" s="10">
        <v>27</v>
      </c>
      <c r="F232" s="10">
        <v>27</v>
      </c>
      <c r="G232" s="93">
        <v>0</v>
      </c>
      <c r="H232" s="10">
        <f t="shared" si="36"/>
        <v>27</v>
      </c>
      <c r="I232" s="20" t="s">
        <v>10</v>
      </c>
      <c r="J232" s="21"/>
    </row>
    <row r="233" spans="1:10" ht="24" x14ac:dyDescent="0.25">
      <c r="A233" s="13" t="s">
        <v>354</v>
      </c>
      <c r="B233" s="14" t="s">
        <v>263</v>
      </c>
      <c r="C233" s="15"/>
      <c r="D233" s="71"/>
      <c r="E233" s="15"/>
      <c r="F233" s="15"/>
      <c r="G233" s="71"/>
      <c r="H233" s="15"/>
      <c r="I233" s="16"/>
      <c r="J233" s="18"/>
    </row>
    <row r="234" spans="1:10" x14ac:dyDescent="0.25">
      <c r="A234" s="40" t="s">
        <v>105</v>
      </c>
      <c r="B234" s="9" t="s">
        <v>263</v>
      </c>
      <c r="C234" s="22"/>
      <c r="D234" s="72"/>
      <c r="E234" s="10"/>
      <c r="F234" s="22"/>
      <c r="G234" s="72"/>
      <c r="H234" s="10"/>
      <c r="I234" s="20"/>
      <c r="J234" s="21"/>
    </row>
    <row r="235" spans="1:10" x14ac:dyDescent="0.25">
      <c r="A235" s="40" t="s">
        <v>228</v>
      </c>
      <c r="B235" s="9" t="s">
        <v>263</v>
      </c>
      <c r="C235" s="355">
        <v>1200</v>
      </c>
      <c r="D235" s="356">
        <v>0</v>
      </c>
      <c r="E235" s="355">
        <v>1200</v>
      </c>
      <c r="F235" s="355">
        <v>1200</v>
      </c>
      <c r="G235" s="356">
        <v>0</v>
      </c>
      <c r="H235" s="355">
        <f>F235*(1+G235)</f>
        <v>1200</v>
      </c>
      <c r="I235" s="20" t="s">
        <v>10</v>
      </c>
      <c r="J235" s="12"/>
    </row>
    <row r="236" spans="1:10" ht="24" x14ac:dyDescent="0.25">
      <c r="A236" s="35" t="s">
        <v>103</v>
      </c>
      <c r="B236" s="9" t="s">
        <v>263</v>
      </c>
      <c r="C236" s="355">
        <v>1800</v>
      </c>
      <c r="D236" s="356">
        <v>0</v>
      </c>
      <c r="E236" s="355">
        <v>1800</v>
      </c>
      <c r="F236" s="355">
        <v>1800</v>
      </c>
      <c r="G236" s="356">
        <v>0</v>
      </c>
      <c r="H236" s="355">
        <f t="shared" ref="H236:H237" si="37">F236*(1+G236)</f>
        <v>1800</v>
      </c>
      <c r="I236" s="20" t="s">
        <v>10</v>
      </c>
      <c r="J236" s="21"/>
    </row>
    <row r="237" spans="1:10" x14ac:dyDescent="0.25">
      <c r="A237" s="35" t="s">
        <v>104</v>
      </c>
      <c r="B237" s="9" t="s">
        <v>263</v>
      </c>
      <c r="C237" s="355">
        <v>1300</v>
      </c>
      <c r="D237" s="356">
        <v>0</v>
      </c>
      <c r="E237" s="355">
        <v>1300</v>
      </c>
      <c r="F237" s="355">
        <v>1300</v>
      </c>
      <c r="G237" s="356">
        <v>0</v>
      </c>
      <c r="H237" s="355">
        <f t="shared" si="37"/>
        <v>1300</v>
      </c>
      <c r="I237" s="20" t="s">
        <v>10</v>
      </c>
      <c r="J237" s="21"/>
    </row>
    <row r="238" spans="1:10" ht="24" x14ac:dyDescent="0.25">
      <c r="A238" s="40" t="s">
        <v>106</v>
      </c>
      <c r="B238" s="9" t="s">
        <v>263</v>
      </c>
      <c r="C238" s="22"/>
      <c r="D238" s="72"/>
      <c r="E238" s="355"/>
      <c r="F238" s="22"/>
      <c r="G238" s="72"/>
      <c r="H238" s="355"/>
      <c r="I238" s="20"/>
      <c r="J238" s="21"/>
    </row>
    <row r="239" spans="1:10" x14ac:dyDescent="0.25">
      <c r="A239" s="34" t="s">
        <v>229</v>
      </c>
      <c r="B239" s="9" t="s">
        <v>263</v>
      </c>
      <c r="C239" s="355">
        <v>650</v>
      </c>
      <c r="D239" s="356">
        <v>0</v>
      </c>
      <c r="E239" s="355">
        <v>650</v>
      </c>
      <c r="F239" s="355">
        <v>650</v>
      </c>
      <c r="G239" s="356">
        <v>0</v>
      </c>
      <c r="H239" s="355">
        <f t="shared" ref="H239:H241" si="38">F239*(1+G239)</f>
        <v>650</v>
      </c>
      <c r="I239" s="20" t="s">
        <v>10</v>
      </c>
      <c r="J239" s="357" t="s">
        <v>1219</v>
      </c>
    </row>
    <row r="240" spans="1:10" ht="24" x14ac:dyDescent="0.25">
      <c r="A240" s="35" t="s">
        <v>103</v>
      </c>
      <c r="B240" s="9" t="s">
        <v>263</v>
      </c>
      <c r="C240" s="355">
        <v>800</v>
      </c>
      <c r="D240" s="356">
        <v>0</v>
      </c>
      <c r="E240" s="355">
        <v>800</v>
      </c>
      <c r="F240" s="355">
        <v>800</v>
      </c>
      <c r="G240" s="356">
        <v>0</v>
      </c>
      <c r="H240" s="355">
        <f t="shared" si="38"/>
        <v>800</v>
      </c>
      <c r="I240" s="20" t="s">
        <v>10</v>
      </c>
      <c r="J240" s="357" t="s">
        <v>1219</v>
      </c>
    </row>
    <row r="241" spans="1:10" x14ac:dyDescent="0.25">
      <c r="A241" s="35" t="s">
        <v>104</v>
      </c>
      <c r="B241" s="9" t="s">
        <v>263</v>
      </c>
      <c r="C241" s="355">
        <v>500</v>
      </c>
      <c r="D241" s="356">
        <v>0</v>
      </c>
      <c r="E241" s="355">
        <v>500</v>
      </c>
      <c r="F241" s="355">
        <v>500</v>
      </c>
      <c r="G241" s="356">
        <v>0</v>
      </c>
      <c r="H241" s="355">
        <f t="shared" si="38"/>
        <v>500</v>
      </c>
      <c r="I241" s="20" t="s">
        <v>10</v>
      </c>
      <c r="J241" s="21"/>
    </row>
    <row r="242" spans="1:10" x14ac:dyDescent="0.25">
      <c r="A242" s="40" t="s">
        <v>108</v>
      </c>
      <c r="B242" s="9" t="s">
        <v>263</v>
      </c>
      <c r="C242" s="22"/>
      <c r="D242" s="72"/>
      <c r="E242" s="355"/>
      <c r="F242" s="22"/>
      <c r="G242" s="72"/>
      <c r="H242" s="355"/>
      <c r="I242" s="20"/>
      <c r="J242" s="21"/>
    </row>
    <row r="243" spans="1:10" x14ac:dyDescent="0.25">
      <c r="A243" s="35" t="s">
        <v>109</v>
      </c>
      <c r="B243" s="9" t="s">
        <v>263</v>
      </c>
      <c r="C243" s="22">
        <v>350</v>
      </c>
      <c r="D243" s="93">
        <v>0</v>
      </c>
      <c r="E243" s="355">
        <v>350</v>
      </c>
      <c r="F243" s="22">
        <v>350</v>
      </c>
      <c r="G243" s="93">
        <v>0</v>
      </c>
      <c r="H243" s="355">
        <f t="shared" ref="H243:H244" si="39">F243*(1+G243)</f>
        <v>350</v>
      </c>
      <c r="I243" s="20" t="s">
        <v>10</v>
      </c>
      <c r="J243" s="21"/>
    </row>
    <row r="244" spans="1:10" x14ac:dyDescent="0.25">
      <c r="A244" s="35" t="s">
        <v>110</v>
      </c>
      <c r="B244" s="9" t="s">
        <v>263</v>
      </c>
      <c r="C244" s="22">
        <v>300</v>
      </c>
      <c r="D244" s="93">
        <v>0</v>
      </c>
      <c r="E244" s="355">
        <v>300</v>
      </c>
      <c r="F244" s="22">
        <v>300</v>
      </c>
      <c r="G244" s="93">
        <v>0</v>
      </c>
      <c r="H244" s="355">
        <f t="shared" si="39"/>
        <v>300</v>
      </c>
      <c r="I244" s="20" t="s">
        <v>10</v>
      </c>
      <c r="J244" s="21"/>
    </row>
    <row r="245" spans="1:10" x14ac:dyDescent="0.25">
      <c r="A245" s="13" t="s">
        <v>355</v>
      </c>
      <c r="B245" s="14" t="s">
        <v>263</v>
      </c>
      <c r="C245" s="15"/>
      <c r="D245" s="71"/>
      <c r="E245" s="15"/>
      <c r="F245" s="15"/>
      <c r="G245" s="71"/>
      <c r="H245" s="15"/>
      <c r="I245" s="17"/>
      <c r="J245" s="18"/>
    </row>
    <row r="246" spans="1:10" x14ac:dyDescent="0.25">
      <c r="A246" s="26" t="s">
        <v>105</v>
      </c>
      <c r="B246" s="9" t="s">
        <v>263</v>
      </c>
      <c r="C246" s="22">
        <v>90</v>
      </c>
      <c r="D246" s="93">
        <v>0</v>
      </c>
      <c r="E246" s="10">
        <v>90</v>
      </c>
      <c r="F246" s="22">
        <v>90</v>
      </c>
      <c r="G246" s="93">
        <v>0</v>
      </c>
      <c r="H246" s="10">
        <f>F246*(1+G246)</f>
        <v>90</v>
      </c>
      <c r="I246" s="20" t="s">
        <v>10</v>
      </c>
      <c r="J246" s="41"/>
    </row>
    <row r="247" spans="1:10" x14ac:dyDescent="0.25">
      <c r="A247" s="42" t="s">
        <v>1215</v>
      </c>
      <c r="B247" s="9" t="s">
        <v>263</v>
      </c>
      <c r="C247" s="22">
        <v>92</v>
      </c>
      <c r="D247" s="93">
        <v>0</v>
      </c>
      <c r="E247" s="10">
        <v>92</v>
      </c>
      <c r="F247" s="22">
        <v>92</v>
      </c>
      <c r="G247" s="93">
        <v>0</v>
      </c>
      <c r="H247" s="10">
        <f t="shared" ref="H247:H254" si="40">F247*(1+G247)</f>
        <v>92</v>
      </c>
      <c r="I247" s="20" t="s">
        <v>10</v>
      </c>
      <c r="J247" s="41"/>
    </row>
    <row r="248" spans="1:10" x14ac:dyDescent="0.25">
      <c r="A248" s="42" t="s">
        <v>1214</v>
      </c>
      <c r="B248" s="9" t="s">
        <v>263</v>
      </c>
      <c r="C248" s="22">
        <v>92</v>
      </c>
      <c r="D248" s="93">
        <v>0</v>
      </c>
      <c r="E248" s="10">
        <v>92</v>
      </c>
      <c r="F248" s="22">
        <v>92</v>
      </c>
      <c r="G248" s="93">
        <v>0</v>
      </c>
      <c r="H248" s="10">
        <f t="shared" si="40"/>
        <v>92</v>
      </c>
      <c r="I248" s="20" t="s">
        <v>10</v>
      </c>
      <c r="J248" s="41"/>
    </row>
    <row r="249" spans="1:10" x14ac:dyDescent="0.25">
      <c r="A249" s="26" t="s">
        <v>112</v>
      </c>
      <c r="B249" s="9" t="s">
        <v>263</v>
      </c>
      <c r="C249" s="22">
        <v>105</v>
      </c>
      <c r="D249" s="93">
        <v>0</v>
      </c>
      <c r="E249" s="10">
        <v>105</v>
      </c>
      <c r="F249" s="22">
        <v>105</v>
      </c>
      <c r="G249" s="93">
        <v>0</v>
      </c>
      <c r="H249" s="10">
        <f t="shared" si="40"/>
        <v>105</v>
      </c>
      <c r="I249" s="20" t="s">
        <v>10</v>
      </c>
      <c r="J249" s="41"/>
    </row>
    <row r="250" spans="1:10" x14ac:dyDescent="0.25">
      <c r="A250" s="26" t="s">
        <v>113</v>
      </c>
      <c r="B250" s="9" t="s">
        <v>263</v>
      </c>
      <c r="C250" s="22">
        <v>50</v>
      </c>
      <c r="D250" s="93">
        <v>0</v>
      </c>
      <c r="E250" s="10">
        <v>50</v>
      </c>
      <c r="F250" s="22">
        <v>50</v>
      </c>
      <c r="G250" s="93">
        <v>0</v>
      </c>
      <c r="H250" s="10">
        <f t="shared" si="40"/>
        <v>50</v>
      </c>
      <c r="I250" s="20" t="s">
        <v>10</v>
      </c>
      <c r="J250" s="41"/>
    </row>
    <row r="251" spans="1:10" x14ac:dyDescent="0.25">
      <c r="A251" s="26" t="s">
        <v>114</v>
      </c>
      <c r="B251" s="9" t="s">
        <v>263</v>
      </c>
      <c r="C251" s="22">
        <v>105</v>
      </c>
      <c r="D251" s="93">
        <v>0</v>
      </c>
      <c r="E251" s="10">
        <v>105</v>
      </c>
      <c r="F251" s="22">
        <v>105</v>
      </c>
      <c r="G251" s="93">
        <v>0</v>
      </c>
      <c r="H251" s="10">
        <f t="shared" si="40"/>
        <v>105</v>
      </c>
      <c r="I251" s="20" t="s">
        <v>10</v>
      </c>
      <c r="J251" s="41"/>
    </row>
    <row r="252" spans="1:10" x14ac:dyDescent="0.25">
      <c r="A252" s="26" t="s">
        <v>115</v>
      </c>
      <c r="B252" s="9" t="s">
        <v>263</v>
      </c>
      <c r="C252" s="22">
        <v>105</v>
      </c>
      <c r="D252" s="93">
        <v>0</v>
      </c>
      <c r="E252" s="10">
        <v>105</v>
      </c>
      <c r="F252" s="22">
        <v>105</v>
      </c>
      <c r="G252" s="93">
        <v>0</v>
      </c>
      <c r="H252" s="10">
        <f t="shared" si="40"/>
        <v>105</v>
      </c>
      <c r="I252" s="20"/>
      <c r="J252" s="41"/>
    </row>
    <row r="253" spans="1:10" x14ac:dyDescent="0.25">
      <c r="A253" s="26" t="s">
        <v>116</v>
      </c>
      <c r="B253" s="9" t="s">
        <v>263</v>
      </c>
      <c r="C253" s="22">
        <v>88</v>
      </c>
      <c r="D253" s="93">
        <v>0</v>
      </c>
      <c r="E253" s="10">
        <v>88</v>
      </c>
      <c r="F253" s="22">
        <v>88</v>
      </c>
      <c r="G253" s="93">
        <v>0</v>
      </c>
      <c r="H253" s="10">
        <f t="shared" si="40"/>
        <v>88</v>
      </c>
      <c r="I253" s="20" t="s">
        <v>10</v>
      </c>
      <c r="J253" s="41"/>
    </row>
    <row r="254" spans="1:10" ht="24" x14ac:dyDescent="0.25">
      <c r="A254" s="42" t="s">
        <v>1218</v>
      </c>
      <c r="B254" s="9" t="s">
        <v>263</v>
      </c>
      <c r="C254" s="355">
        <v>90</v>
      </c>
      <c r="D254" s="356">
        <v>0</v>
      </c>
      <c r="E254" s="10">
        <v>90</v>
      </c>
      <c r="F254" s="355">
        <v>90</v>
      </c>
      <c r="G254" s="356">
        <v>0</v>
      </c>
      <c r="H254" s="10">
        <f t="shared" si="40"/>
        <v>90</v>
      </c>
      <c r="I254" s="20" t="s">
        <v>10</v>
      </c>
      <c r="J254" s="41"/>
    </row>
    <row r="255" spans="1:10" x14ac:dyDescent="0.25">
      <c r="A255" s="13" t="s">
        <v>356</v>
      </c>
      <c r="B255" s="14" t="s">
        <v>263</v>
      </c>
      <c r="C255" s="15"/>
      <c r="D255" s="71"/>
      <c r="E255" s="15"/>
      <c r="F255" s="15"/>
      <c r="G255" s="71"/>
      <c r="H255" s="15"/>
      <c r="I255" s="17"/>
      <c r="J255" s="15"/>
    </row>
    <row r="256" spans="1:10" x14ac:dyDescent="0.25">
      <c r="A256" s="39" t="s">
        <v>105</v>
      </c>
      <c r="B256" s="9" t="s">
        <v>263</v>
      </c>
      <c r="C256" s="22">
        <v>170</v>
      </c>
      <c r="D256" s="99">
        <v>0</v>
      </c>
      <c r="E256" s="22">
        <v>170</v>
      </c>
      <c r="F256" s="22">
        <v>170</v>
      </c>
      <c r="G256" s="99">
        <v>0</v>
      </c>
      <c r="H256" s="22">
        <f>F256*(1+G256)</f>
        <v>170</v>
      </c>
      <c r="I256" s="20" t="s">
        <v>10</v>
      </c>
      <c r="J256" s="21" t="s">
        <v>1400</v>
      </c>
    </row>
    <row r="257" spans="1:10" x14ac:dyDescent="0.25">
      <c r="A257" s="39" t="s">
        <v>111</v>
      </c>
      <c r="B257" s="9" t="s">
        <v>263</v>
      </c>
      <c r="C257" s="22">
        <v>170</v>
      </c>
      <c r="D257" s="99">
        <v>0</v>
      </c>
      <c r="E257" s="22">
        <v>170</v>
      </c>
      <c r="F257" s="22">
        <v>170</v>
      </c>
      <c r="G257" s="99">
        <v>0</v>
      </c>
      <c r="H257" s="22">
        <f t="shared" ref="H257:H262" si="41">F257*(1+G257)</f>
        <v>170</v>
      </c>
      <c r="I257" s="20" t="s">
        <v>10</v>
      </c>
      <c r="J257" s="21" t="s">
        <v>1400</v>
      </c>
    </row>
    <row r="258" spans="1:10" x14ac:dyDescent="0.25">
      <c r="A258" s="39" t="s">
        <v>119</v>
      </c>
      <c r="B258" s="9" t="s">
        <v>263</v>
      </c>
      <c r="C258" s="22">
        <v>243</v>
      </c>
      <c r="D258" s="99">
        <v>0</v>
      </c>
      <c r="E258" s="22">
        <v>243</v>
      </c>
      <c r="F258" s="22">
        <v>243</v>
      </c>
      <c r="G258" s="99">
        <v>0</v>
      </c>
      <c r="H258" s="22">
        <f t="shared" si="41"/>
        <v>243</v>
      </c>
      <c r="I258" s="20" t="s">
        <v>10</v>
      </c>
      <c r="J258" s="21" t="s">
        <v>1400</v>
      </c>
    </row>
    <row r="259" spans="1:10" x14ac:dyDescent="0.25">
      <c r="A259" s="39" t="s">
        <v>120</v>
      </c>
      <c r="B259" s="9" t="s">
        <v>263</v>
      </c>
      <c r="C259" s="22">
        <v>170</v>
      </c>
      <c r="D259" s="99">
        <v>0</v>
      </c>
      <c r="E259" s="22">
        <v>170</v>
      </c>
      <c r="F259" s="22">
        <v>170</v>
      </c>
      <c r="G259" s="99">
        <v>0</v>
      </c>
      <c r="H259" s="22">
        <f t="shared" si="41"/>
        <v>170</v>
      </c>
      <c r="I259" s="20" t="s">
        <v>10</v>
      </c>
      <c r="J259" s="21" t="s">
        <v>1400</v>
      </c>
    </row>
    <row r="260" spans="1:10" x14ac:dyDescent="0.25">
      <c r="A260" s="39" t="s">
        <v>121</v>
      </c>
      <c r="B260" s="9" t="s">
        <v>263</v>
      </c>
      <c r="C260" s="22">
        <v>170</v>
      </c>
      <c r="D260" s="99">
        <v>0</v>
      </c>
      <c r="E260" s="22">
        <v>170</v>
      </c>
      <c r="F260" s="22">
        <v>170</v>
      </c>
      <c r="G260" s="99">
        <v>0</v>
      </c>
      <c r="H260" s="22">
        <f t="shared" si="41"/>
        <v>170</v>
      </c>
      <c r="I260" s="20" t="s">
        <v>10</v>
      </c>
      <c r="J260" s="21" t="s">
        <v>1400</v>
      </c>
    </row>
    <row r="261" spans="1:10" x14ac:dyDescent="0.25">
      <c r="A261" s="39" t="s">
        <v>122</v>
      </c>
      <c r="B261" s="9" t="s">
        <v>263</v>
      </c>
      <c r="C261" s="22">
        <v>170</v>
      </c>
      <c r="D261" s="99">
        <v>0</v>
      </c>
      <c r="E261" s="22">
        <v>170</v>
      </c>
      <c r="F261" s="22">
        <v>170</v>
      </c>
      <c r="G261" s="99">
        <v>0</v>
      </c>
      <c r="H261" s="22">
        <f t="shared" si="41"/>
        <v>170</v>
      </c>
      <c r="I261" s="20" t="s">
        <v>10</v>
      </c>
      <c r="J261" s="21" t="s">
        <v>1400</v>
      </c>
    </row>
    <row r="262" spans="1:10" x14ac:dyDescent="0.25">
      <c r="A262" s="39" t="s">
        <v>107</v>
      </c>
      <c r="B262" s="9" t="s">
        <v>263</v>
      </c>
      <c r="C262" s="22">
        <v>170</v>
      </c>
      <c r="D262" s="99">
        <v>0</v>
      </c>
      <c r="E262" s="22">
        <v>170</v>
      </c>
      <c r="F262" s="22">
        <v>170</v>
      </c>
      <c r="G262" s="99">
        <v>0</v>
      </c>
      <c r="H262" s="22">
        <f t="shared" si="41"/>
        <v>170</v>
      </c>
      <c r="I262" s="20" t="s">
        <v>10</v>
      </c>
      <c r="J262" s="21" t="s">
        <v>1400</v>
      </c>
    </row>
    <row r="263" spans="1:10" x14ac:dyDescent="0.25">
      <c r="A263" s="13" t="s">
        <v>357</v>
      </c>
      <c r="B263" s="14" t="s">
        <v>12</v>
      </c>
      <c r="C263" s="15"/>
      <c r="D263" s="71"/>
      <c r="E263" s="15"/>
      <c r="F263" s="15"/>
      <c r="G263" s="71"/>
      <c r="H263" s="15"/>
      <c r="I263" s="17"/>
      <c r="J263" s="17"/>
    </row>
    <row r="264" spans="1:10" x14ac:dyDescent="0.25">
      <c r="A264" s="39" t="s">
        <v>117</v>
      </c>
      <c r="B264" s="9" t="s">
        <v>12</v>
      </c>
      <c r="C264" s="22">
        <v>6737</v>
      </c>
      <c r="D264" s="93">
        <v>0</v>
      </c>
      <c r="E264" s="22">
        <v>6151</v>
      </c>
      <c r="F264" s="22"/>
      <c r="G264" s="93">
        <v>0</v>
      </c>
      <c r="H264" s="22"/>
      <c r="I264" s="20" t="s">
        <v>10</v>
      </c>
      <c r="J264" s="21"/>
    </row>
    <row r="265" spans="1:10" x14ac:dyDescent="0.25">
      <c r="A265" s="36" t="s">
        <v>118</v>
      </c>
      <c r="B265" s="9" t="s">
        <v>12</v>
      </c>
      <c r="C265" s="22">
        <v>168</v>
      </c>
      <c r="D265" s="93">
        <v>0</v>
      </c>
      <c r="E265" s="22">
        <v>154</v>
      </c>
      <c r="F265" s="22"/>
      <c r="G265" s="93">
        <v>0</v>
      </c>
      <c r="H265" s="22"/>
      <c r="I265" s="20" t="s">
        <v>10</v>
      </c>
      <c r="J265" s="21"/>
    </row>
    <row r="266" spans="1:10" x14ac:dyDescent="0.25">
      <c r="A266" s="39" t="s">
        <v>105</v>
      </c>
      <c r="B266" s="9" t="s">
        <v>12</v>
      </c>
      <c r="C266" s="22">
        <v>11428</v>
      </c>
      <c r="D266" s="93">
        <v>0</v>
      </c>
      <c r="E266" s="22">
        <v>10270</v>
      </c>
      <c r="F266" s="22"/>
      <c r="G266" s="93">
        <v>0</v>
      </c>
      <c r="H266" s="22"/>
      <c r="I266" s="20" t="s">
        <v>10</v>
      </c>
      <c r="J266" s="21"/>
    </row>
    <row r="267" spans="1:10" x14ac:dyDescent="0.25">
      <c r="A267" s="39" t="s">
        <v>111</v>
      </c>
      <c r="B267" s="9" t="s">
        <v>12</v>
      </c>
      <c r="C267" s="22">
        <v>8107</v>
      </c>
      <c r="D267" s="93">
        <v>0</v>
      </c>
      <c r="E267" s="22">
        <v>7136</v>
      </c>
      <c r="F267" s="22"/>
      <c r="G267" s="93">
        <v>0</v>
      </c>
      <c r="H267" s="22"/>
      <c r="I267" s="20" t="s">
        <v>10</v>
      </c>
      <c r="J267" s="21"/>
    </row>
    <row r="268" spans="1:10" x14ac:dyDescent="0.25">
      <c r="A268" s="39" t="s">
        <v>119</v>
      </c>
      <c r="B268" s="9" t="s">
        <v>12</v>
      </c>
      <c r="C268" s="22">
        <v>9572</v>
      </c>
      <c r="D268" s="93">
        <v>0</v>
      </c>
      <c r="E268" s="22">
        <v>8759</v>
      </c>
      <c r="F268" s="22"/>
      <c r="G268" s="93">
        <v>0</v>
      </c>
      <c r="H268" s="22"/>
      <c r="I268" s="20" t="s">
        <v>10</v>
      </c>
      <c r="J268" s="21"/>
    </row>
    <row r="269" spans="1:10" x14ac:dyDescent="0.25">
      <c r="A269" s="39" t="s">
        <v>120</v>
      </c>
      <c r="B269" s="9" t="s">
        <v>12</v>
      </c>
      <c r="C269" s="22">
        <v>10545</v>
      </c>
      <c r="D269" s="93">
        <v>0</v>
      </c>
      <c r="E269" s="22">
        <v>10545</v>
      </c>
      <c r="F269" s="22"/>
      <c r="G269" s="93">
        <v>0</v>
      </c>
      <c r="H269" s="22"/>
      <c r="I269" s="20" t="s">
        <v>10</v>
      </c>
      <c r="J269" s="21"/>
    </row>
    <row r="270" spans="1:10" x14ac:dyDescent="0.25">
      <c r="A270" s="39" t="s">
        <v>121</v>
      </c>
      <c r="B270" s="9" t="s">
        <v>12</v>
      </c>
      <c r="C270" s="22">
        <v>1008</v>
      </c>
      <c r="D270" s="93">
        <v>0</v>
      </c>
      <c r="E270" s="22">
        <v>9337</v>
      </c>
      <c r="F270" s="22"/>
      <c r="G270" s="93">
        <v>0</v>
      </c>
      <c r="H270" s="22"/>
      <c r="I270" s="20" t="s">
        <v>10</v>
      </c>
      <c r="J270" s="21"/>
    </row>
    <row r="271" spans="1:10" x14ac:dyDescent="0.25">
      <c r="A271" s="39" t="s">
        <v>122</v>
      </c>
      <c r="B271" s="9" t="s">
        <v>12</v>
      </c>
      <c r="C271" s="22">
        <v>7500</v>
      </c>
      <c r="D271" s="93">
        <v>0</v>
      </c>
      <c r="E271" s="22">
        <v>7368</v>
      </c>
      <c r="F271" s="22"/>
      <c r="G271" s="93">
        <v>0</v>
      </c>
      <c r="H271" s="22"/>
      <c r="I271" s="20" t="s">
        <v>10</v>
      </c>
      <c r="J271" s="21"/>
    </row>
    <row r="272" spans="1:10" x14ac:dyDescent="0.25">
      <c r="A272" s="39" t="s">
        <v>123</v>
      </c>
      <c r="B272" s="9" t="s">
        <v>12</v>
      </c>
      <c r="C272" s="22">
        <v>5017</v>
      </c>
      <c r="D272" s="93">
        <v>0</v>
      </c>
      <c r="E272" s="22">
        <v>4653</v>
      </c>
      <c r="F272" s="22"/>
      <c r="G272" s="93">
        <v>0</v>
      </c>
      <c r="H272" s="22"/>
      <c r="I272" s="20" t="s">
        <v>10</v>
      </c>
      <c r="J272" s="21"/>
    </row>
    <row r="273" spans="1:10" x14ac:dyDescent="0.25">
      <c r="A273" s="39" t="s">
        <v>107</v>
      </c>
      <c r="B273" s="9" t="s">
        <v>12</v>
      </c>
      <c r="C273" s="22">
        <v>6734</v>
      </c>
      <c r="D273" s="93">
        <v>0</v>
      </c>
      <c r="E273" s="22">
        <v>6007</v>
      </c>
      <c r="F273" s="22"/>
      <c r="G273" s="93">
        <v>0</v>
      </c>
      <c r="H273" s="22"/>
      <c r="I273" s="20" t="s">
        <v>10</v>
      </c>
      <c r="J273" s="21"/>
    </row>
    <row r="274" spans="1:10" ht="24" x14ac:dyDescent="0.25">
      <c r="A274" s="13" t="s">
        <v>376</v>
      </c>
      <c r="B274" s="14" t="s">
        <v>263</v>
      </c>
      <c r="C274" s="15" t="s">
        <v>98</v>
      </c>
      <c r="D274" s="96">
        <v>0</v>
      </c>
      <c r="E274" s="15" t="s">
        <v>98</v>
      </c>
      <c r="F274" s="15" t="s">
        <v>98</v>
      </c>
      <c r="G274" s="96">
        <v>0</v>
      </c>
      <c r="H274" s="15" t="s">
        <v>98</v>
      </c>
      <c r="I274" s="38" t="s">
        <v>10</v>
      </c>
      <c r="J274" s="18" t="s">
        <v>99</v>
      </c>
    </row>
    <row r="275" spans="1:10" ht="24" x14ac:dyDescent="0.25">
      <c r="A275" s="26" t="s">
        <v>100</v>
      </c>
      <c r="B275" s="9" t="s">
        <v>263</v>
      </c>
      <c r="C275" s="22"/>
      <c r="D275" s="72"/>
      <c r="E275" s="22"/>
      <c r="F275" s="22"/>
      <c r="G275" s="72"/>
      <c r="H275" s="22"/>
      <c r="I275" s="20"/>
      <c r="J275" s="21"/>
    </row>
    <row r="276" spans="1:10" ht="48" x14ac:dyDescent="0.25">
      <c r="A276" s="36" t="s">
        <v>101</v>
      </c>
      <c r="B276" s="9" t="s">
        <v>263</v>
      </c>
      <c r="C276" s="355">
        <v>5.0999999999999996</v>
      </c>
      <c r="D276" s="356">
        <v>0</v>
      </c>
      <c r="E276" s="355">
        <v>5.0999999999999996</v>
      </c>
      <c r="F276" s="355">
        <v>5.0999999999999996</v>
      </c>
      <c r="G276" s="356">
        <v>0</v>
      </c>
      <c r="H276" s="355">
        <f>F276*(1+G276)</f>
        <v>5.0999999999999996</v>
      </c>
      <c r="I276" s="20" t="s">
        <v>10</v>
      </c>
      <c r="J276" s="21" t="s">
        <v>102</v>
      </c>
    </row>
    <row r="277" spans="1:10" x14ac:dyDescent="0.25">
      <c r="A277" s="13" t="s">
        <v>358</v>
      </c>
      <c r="B277" s="14" t="s">
        <v>263</v>
      </c>
      <c r="C277" s="60"/>
      <c r="D277" s="77"/>
      <c r="E277" s="15"/>
      <c r="F277" s="60"/>
      <c r="G277" s="77"/>
      <c r="H277" s="15"/>
      <c r="I277" s="17"/>
      <c r="J277" s="17"/>
    </row>
    <row r="278" spans="1:10" x14ac:dyDescent="0.25">
      <c r="A278" s="65" t="s">
        <v>1216</v>
      </c>
      <c r="B278" s="9" t="s">
        <v>263</v>
      </c>
      <c r="C278" s="66">
        <v>85</v>
      </c>
      <c r="D278" s="82">
        <v>0</v>
      </c>
      <c r="E278" s="66">
        <v>85</v>
      </c>
      <c r="F278" s="66">
        <v>85</v>
      </c>
      <c r="G278" s="82">
        <v>0</v>
      </c>
      <c r="H278" s="66">
        <f>F278*(1+G278)</f>
        <v>85</v>
      </c>
      <c r="I278" s="20" t="s">
        <v>10</v>
      </c>
      <c r="J278" s="21"/>
    </row>
    <row r="279" spans="1:10" x14ac:dyDescent="0.25">
      <c r="A279" s="65" t="s">
        <v>1217</v>
      </c>
      <c r="B279" s="9" t="s">
        <v>263</v>
      </c>
      <c r="C279" s="66">
        <v>85</v>
      </c>
      <c r="D279" s="82">
        <v>0</v>
      </c>
      <c r="E279" s="66">
        <v>85</v>
      </c>
      <c r="F279" s="66">
        <v>85</v>
      </c>
      <c r="G279" s="82">
        <v>0</v>
      </c>
      <c r="H279" s="66">
        <f>F279*(1+G279)</f>
        <v>85</v>
      </c>
      <c r="I279" s="20" t="s">
        <v>10</v>
      </c>
      <c r="J279" s="21"/>
    </row>
    <row r="280" spans="1:10" ht="36" x14ac:dyDescent="0.25">
      <c r="A280" s="13" t="s">
        <v>377</v>
      </c>
      <c r="B280" s="14" t="s">
        <v>25</v>
      </c>
      <c r="C280" s="60"/>
      <c r="D280" s="71"/>
      <c r="E280" s="15"/>
      <c r="F280" s="60"/>
      <c r="G280" s="71"/>
      <c r="H280" s="15"/>
      <c r="I280" s="17"/>
      <c r="J280" s="18"/>
    </row>
    <row r="281" spans="1:10" x14ac:dyDescent="0.25">
      <c r="A281" s="19" t="s">
        <v>210</v>
      </c>
      <c r="B281" s="9" t="s">
        <v>25</v>
      </c>
      <c r="C281" s="22"/>
      <c r="D281" s="81"/>
      <c r="E281" s="10"/>
      <c r="F281" s="22"/>
      <c r="G281" s="81"/>
      <c r="H281" s="10"/>
      <c r="I281" s="58"/>
      <c r="J281" s="21"/>
    </row>
    <row r="282" spans="1:10" x14ac:dyDescent="0.25">
      <c r="A282" s="57" t="s">
        <v>211</v>
      </c>
      <c r="B282" s="9" t="s">
        <v>25</v>
      </c>
      <c r="C282" s="10">
        <v>40</v>
      </c>
      <c r="D282" s="93">
        <v>0</v>
      </c>
      <c r="E282" s="10">
        <v>40</v>
      </c>
      <c r="F282" s="10">
        <v>41</v>
      </c>
      <c r="G282" s="93">
        <v>0</v>
      </c>
      <c r="H282" s="10">
        <f>F282*(1+G282)</f>
        <v>41</v>
      </c>
      <c r="I282" s="20" t="s">
        <v>10</v>
      </c>
      <c r="J282" s="21"/>
    </row>
    <row r="283" spans="1:10" x14ac:dyDescent="0.25">
      <c r="A283" s="57" t="s">
        <v>212</v>
      </c>
      <c r="B283" s="9" t="s">
        <v>25</v>
      </c>
      <c r="C283" s="10">
        <v>160</v>
      </c>
      <c r="D283" s="93">
        <v>0</v>
      </c>
      <c r="E283" s="10">
        <v>160</v>
      </c>
      <c r="F283" s="10">
        <v>165</v>
      </c>
      <c r="G283" s="93">
        <v>0</v>
      </c>
      <c r="H283" s="10">
        <f t="shared" ref="H283:H284" si="42">F283*(1+G283)</f>
        <v>165</v>
      </c>
      <c r="I283" s="20" t="s">
        <v>10</v>
      </c>
      <c r="J283" s="21"/>
    </row>
    <row r="284" spans="1:10" x14ac:dyDescent="0.25">
      <c r="A284" s="57" t="s">
        <v>213</v>
      </c>
      <c r="B284" s="9" t="s">
        <v>25</v>
      </c>
      <c r="C284" s="10">
        <v>310</v>
      </c>
      <c r="D284" s="93">
        <v>0</v>
      </c>
      <c r="E284" s="10">
        <v>310</v>
      </c>
      <c r="F284" s="10">
        <v>319</v>
      </c>
      <c r="G284" s="93">
        <v>0</v>
      </c>
      <c r="H284" s="10">
        <f t="shared" si="42"/>
        <v>319</v>
      </c>
      <c r="I284" s="20" t="s">
        <v>10</v>
      </c>
      <c r="J284" s="21"/>
    </row>
    <row r="285" spans="1:10" ht="24" x14ac:dyDescent="0.25">
      <c r="A285" s="19" t="s">
        <v>214</v>
      </c>
      <c r="B285" s="9" t="s">
        <v>25</v>
      </c>
      <c r="C285" s="10"/>
      <c r="D285" s="72"/>
      <c r="E285" s="10"/>
      <c r="F285" s="10"/>
      <c r="G285" s="72"/>
      <c r="H285" s="10"/>
      <c r="I285" s="20"/>
      <c r="J285" s="21"/>
    </row>
    <row r="286" spans="1:10" x14ac:dyDescent="0.25">
      <c r="A286" s="57" t="s">
        <v>211</v>
      </c>
      <c r="B286" s="9" t="s">
        <v>25</v>
      </c>
      <c r="C286" s="10">
        <v>40</v>
      </c>
      <c r="D286" s="93">
        <v>0</v>
      </c>
      <c r="E286" s="10">
        <v>40</v>
      </c>
      <c r="F286" s="10">
        <v>41</v>
      </c>
      <c r="G286" s="93">
        <v>0</v>
      </c>
      <c r="H286" s="10">
        <f t="shared" ref="H286:H288" si="43">F286*(1+G286)</f>
        <v>41</v>
      </c>
      <c r="I286" s="20" t="s">
        <v>10</v>
      </c>
      <c r="J286" s="21"/>
    </row>
    <row r="287" spans="1:10" x14ac:dyDescent="0.25">
      <c r="A287" s="57" t="s">
        <v>212</v>
      </c>
      <c r="B287" s="9" t="s">
        <v>25</v>
      </c>
      <c r="C287" s="10">
        <v>160</v>
      </c>
      <c r="D287" s="93">
        <v>0</v>
      </c>
      <c r="E287" s="10">
        <v>160</v>
      </c>
      <c r="F287" s="10">
        <v>165</v>
      </c>
      <c r="G287" s="93">
        <v>0</v>
      </c>
      <c r="H287" s="10">
        <f t="shared" si="43"/>
        <v>165</v>
      </c>
      <c r="I287" s="20" t="s">
        <v>10</v>
      </c>
      <c r="J287" s="21"/>
    </row>
    <row r="288" spans="1:10" x14ac:dyDescent="0.25">
      <c r="A288" s="57" t="s">
        <v>213</v>
      </c>
      <c r="B288" s="9" t="s">
        <v>25</v>
      </c>
      <c r="C288" s="10">
        <v>310</v>
      </c>
      <c r="D288" s="93">
        <v>0</v>
      </c>
      <c r="E288" s="10">
        <v>310</v>
      </c>
      <c r="F288" s="10">
        <v>319</v>
      </c>
      <c r="G288" s="93">
        <v>0</v>
      </c>
      <c r="H288" s="10">
        <f t="shared" si="43"/>
        <v>319</v>
      </c>
      <c r="I288" s="20" t="s">
        <v>10</v>
      </c>
      <c r="J288" s="21"/>
    </row>
    <row r="289" spans="1:10" ht="24" x14ac:dyDescent="0.25">
      <c r="A289" s="19" t="s">
        <v>215</v>
      </c>
      <c r="B289" s="9" t="s">
        <v>25</v>
      </c>
      <c r="C289" s="10"/>
      <c r="D289" s="72"/>
      <c r="E289" s="10"/>
      <c r="F289" s="10"/>
      <c r="G289" s="72"/>
      <c r="H289" s="10"/>
      <c r="I289" s="20"/>
      <c r="J289" s="21"/>
    </row>
    <row r="290" spans="1:10" x14ac:dyDescent="0.25">
      <c r="A290" s="57" t="s">
        <v>211</v>
      </c>
      <c r="B290" s="9" t="s">
        <v>25</v>
      </c>
      <c r="C290" s="10">
        <v>40</v>
      </c>
      <c r="D290" s="93">
        <v>0</v>
      </c>
      <c r="E290" s="10">
        <v>40</v>
      </c>
      <c r="F290" s="10">
        <v>41</v>
      </c>
      <c r="G290" s="93">
        <v>0</v>
      </c>
      <c r="H290" s="10">
        <f t="shared" ref="H290:H292" si="44">F290*(1+G290)</f>
        <v>41</v>
      </c>
      <c r="I290" s="20" t="s">
        <v>10</v>
      </c>
      <c r="J290" s="21"/>
    </row>
    <row r="291" spans="1:10" x14ac:dyDescent="0.25">
      <c r="A291" s="57" t="s">
        <v>212</v>
      </c>
      <c r="B291" s="9" t="s">
        <v>25</v>
      </c>
      <c r="C291" s="10">
        <v>160</v>
      </c>
      <c r="D291" s="93">
        <v>0</v>
      </c>
      <c r="E291" s="10">
        <v>160</v>
      </c>
      <c r="F291" s="10">
        <v>165</v>
      </c>
      <c r="G291" s="93">
        <v>0</v>
      </c>
      <c r="H291" s="10">
        <f t="shared" si="44"/>
        <v>165</v>
      </c>
      <c r="I291" s="20" t="s">
        <v>10</v>
      </c>
      <c r="J291" s="21"/>
    </row>
    <row r="292" spans="1:10" x14ac:dyDescent="0.25">
      <c r="A292" s="57" t="s">
        <v>213</v>
      </c>
      <c r="B292" s="9" t="s">
        <v>25</v>
      </c>
      <c r="C292" s="10">
        <v>310</v>
      </c>
      <c r="D292" s="93">
        <v>0</v>
      </c>
      <c r="E292" s="10">
        <v>310</v>
      </c>
      <c r="F292" s="10">
        <v>319</v>
      </c>
      <c r="G292" s="93">
        <v>0</v>
      </c>
      <c r="H292" s="10">
        <f t="shared" si="44"/>
        <v>319</v>
      </c>
      <c r="I292" s="20" t="s">
        <v>10</v>
      </c>
      <c r="J292" s="21"/>
    </row>
    <row r="293" spans="1:10" x14ac:dyDescent="0.25">
      <c r="A293" s="19" t="s">
        <v>216</v>
      </c>
      <c r="B293" s="9" t="s">
        <v>25</v>
      </c>
      <c r="C293" s="10"/>
      <c r="D293" s="72"/>
      <c r="E293" s="10"/>
      <c r="F293" s="10"/>
      <c r="G293" s="72"/>
      <c r="H293" s="10"/>
      <c r="I293" s="20"/>
      <c r="J293" s="21"/>
    </row>
    <row r="294" spans="1:10" x14ac:dyDescent="0.25">
      <c r="A294" s="57" t="s">
        <v>211</v>
      </c>
      <c r="B294" s="9" t="s">
        <v>25</v>
      </c>
      <c r="C294" s="10">
        <v>40</v>
      </c>
      <c r="D294" s="93">
        <v>0</v>
      </c>
      <c r="E294" s="10">
        <v>40</v>
      </c>
      <c r="F294" s="10">
        <v>41</v>
      </c>
      <c r="G294" s="93">
        <v>0</v>
      </c>
      <c r="H294" s="10">
        <f t="shared" ref="H294:H300" si="45">F294*(1+G294)</f>
        <v>41</v>
      </c>
      <c r="I294" s="20" t="s">
        <v>10</v>
      </c>
      <c r="J294" s="21"/>
    </row>
    <row r="295" spans="1:10" x14ac:dyDescent="0.25">
      <c r="A295" s="57" t="s">
        <v>212</v>
      </c>
      <c r="B295" s="9" t="s">
        <v>25</v>
      </c>
      <c r="C295" s="10">
        <v>160</v>
      </c>
      <c r="D295" s="93">
        <v>0</v>
      </c>
      <c r="E295" s="10">
        <v>160</v>
      </c>
      <c r="F295" s="10">
        <v>165</v>
      </c>
      <c r="G295" s="93">
        <v>0</v>
      </c>
      <c r="H295" s="10">
        <f t="shared" si="45"/>
        <v>165</v>
      </c>
      <c r="I295" s="20" t="s">
        <v>10</v>
      </c>
      <c r="J295" s="21"/>
    </row>
    <row r="296" spans="1:10" x14ac:dyDescent="0.25">
      <c r="A296" s="57" t="s">
        <v>213</v>
      </c>
      <c r="B296" s="9" t="s">
        <v>25</v>
      </c>
      <c r="C296" s="10">
        <v>310</v>
      </c>
      <c r="D296" s="93">
        <v>0</v>
      </c>
      <c r="E296" s="10">
        <v>310</v>
      </c>
      <c r="F296" s="10">
        <v>319</v>
      </c>
      <c r="G296" s="93">
        <v>0</v>
      </c>
      <c r="H296" s="10">
        <f t="shared" si="45"/>
        <v>319</v>
      </c>
      <c r="I296" s="20" t="s">
        <v>10</v>
      </c>
      <c r="J296" s="21"/>
    </row>
    <row r="297" spans="1:10" x14ac:dyDescent="0.25">
      <c r="A297" s="59" t="s">
        <v>255</v>
      </c>
      <c r="B297" s="9" t="s">
        <v>25</v>
      </c>
      <c r="C297" s="22"/>
      <c r="D297" s="93"/>
      <c r="E297" s="10"/>
      <c r="F297" s="10"/>
      <c r="G297" s="93"/>
      <c r="H297" s="10"/>
      <c r="I297" s="20" t="s">
        <v>10</v>
      </c>
      <c r="J297" s="21"/>
    </row>
    <row r="298" spans="1:10" ht="24" x14ac:dyDescent="0.25">
      <c r="A298" s="57" t="s">
        <v>1488</v>
      </c>
      <c r="B298" s="9" t="s">
        <v>25</v>
      </c>
      <c r="C298" s="22"/>
      <c r="D298" s="93"/>
      <c r="E298" s="10"/>
      <c r="F298" s="22">
        <v>1200</v>
      </c>
      <c r="G298" s="93">
        <v>0</v>
      </c>
      <c r="H298" s="10">
        <f t="shared" si="45"/>
        <v>1200</v>
      </c>
      <c r="I298" s="20" t="s">
        <v>10</v>
      </c>
      <c r="J298" s="21"/>
    </row>
    <row r="299" spans="1:10" x14ac:dyDescent="0.25">
      <c r="A299" s="57" t="s">
        <v>1491</v>
      </c>
      <c r="B299" s="9" t="s">
        <v>25</v>
      </c>
      <c r="C299" s="22"/>
      <c r="D299" s="93"/>
      <c r="E299" s="10"/>
      <c r="F299" s="22">
        <v>1200</v>
      </c>
      <c r="G299" s="93">
        <v>0</v>
      </c>
      <c r="H299" s="10">
        <f t="shared" si="45"/>
        <v>1200</v>
      </c>
      <c r="I299" s="20" t="s">
        <v>10</v>
      </c>
      <c r="J299" s="21"/>
    </row>
    <row r="300" spans="1:10" x14ac:dyDescent="0.25">
      <c r="A300" s="57" t="s">
        <v>1492</v>
      </c>
      <c r="B300" s="9" t="s">
        <v>25</v>
      </c>
      <c r="C300" s="22"/>
      <c r="D300" s="93"/>
      <c r="E300" s="10"/>
      <c r="F300" s="22">
        <v>600</v>
      </c>
      <c r="G300" s="93">
        <v>0</v>
      </c>
      <c r="H300" s="10">
        <f t="shared" si="45"/>
        <v>600</v>
      </c>
      <c r="I300" s="20" t="s">
        <v>10</v>
      </c>
      <c r="J300" s="21"/>
    </row>
    <row r="301" spans="1:10" ht="15.75" thickBot="1" x14ac:dyDescent="0.3">
      <c r="A301" s="13" t="s">
        <v>393</v>
      </c>
      <c r="B301" s="14" t="s">
        <v>263</v>
      </c>
      <c r="C301" s="60">
        <v>10</v>
      </c>
      <c r="D301" s="96">
        <v>0</v>
      </c>
      <c r="E301" s="15">
        <v>10</v>
      </c>
      <c r="F301" s="15">
        <v>10</v>
      </c>
      <c r="G301" s="96">
        <v>0</v>
      </c>
      <c r="H301" s="15">
        <f>F301*(1+G301)</f>
        <v>10</v>
      </c>
      <c r="I301" s="17" t="s">
        <v>10</v>
      </c>
      <c r="J301" s="18"/>
    </row>
    <row r="302" spans="1:10" ht="15.75" thickBot="1" x14ac:dyDescent="0.3">
      <c r="A302" s="5" t="s">
        <v>345</v>
      </c>
      <c r="B302" s="6"/>
      <c r="C302" s="68"/>
      <c r="D302" s="69"/>
      <c r="E302" s="62"/>
      <c r="F302" s="68"/>
      <c r="G302" s="69"/>
      <c r="H302" s="62"/>
      <c r="I302" s="6"/>
      <c r="J302" s="7"/>
    </row>
    <row r="303" spans="1:10" x14ac:dyDescent="0.25">
      <c r="A303" s="104" t="s">
        <v>378</v>
      </c>
      <c r="B303" s="109" t="s">
        <v>12</v>
      </c>
      <c r="C303" s="106"/>
      <c r="D303" s="363"/>
      <c r="E303" s="364"/>
      <c r="F303" s="106"/>
      <c r="G303" s="363"/>
      <c r="H303" s="364"/>
      <c r="I303" s="365"/>
      <c r="J303" s="109"/>
    </row>
    <row r="304" spans="1:10" x14ac:dyDescent="0.25">
      <c r="A304" s="59" t="s">
        <v>379</v>
      </c>
      <c r="B304" s="9" t="s">
        <v>12</v>
      </c>
      <c r="C304" s="22">
        <v>391.38333333333333</v>
      </c>
      <c r="D304" s="72">
        <v>0.2</v>
      </c>
      <c r="E304" s="10">
        <v>469.65999999999997</v>
      </c>
      <c r="F304" s="22">
        <f>C304*1.029</f>
        <v>402.73344999999995</v>
      </c>
      <c r="G304" s="72">
        <v>0.2</v>
      </c>
      <c r="H304" s="10">
        <f>F304*(1+G304)</f>
        <v>483.2801399999999</v>
      </c>
      <c r="I304" s="20" t="s">
        <v>7</v>
      </c>
      <c r="J304" s="21"/>
    </row>
    <row r="305" spans="1:10" ht="15.75" thickBot="1" x14ac:dyDescent="0.3">
      <c r="A305" s="59" t="s">
        <v>380</v>
      </c>
      <c r="B305" s="9" t="s">
        <v>12</v>
      </c>
      <c r="C305" s="22">
        <v>1063.5416666666667</v>
      </c>
      <c r="D305" s="72">
        <v>0.2</v>
      </c>
      <c r="E305" s="10">
        <v>1276.25</v>
      </c>
      <c r="F305" s="22">
        <f>C305*1.029</f>
        <v>1094.3843750000001</v>
      </c>
      <c r="G305" s="72">
        <v>0.2</v>
      </c>
      <c r="H305" s="10">
        <f>F305*(1+G305)</f>
        <v>1313.26125</v>
      </c>
      <c r="I305" s="20" t="s">
        <v>7</v>
      </c>
      <c r="J305" s="21"/>
    </row>
    <row r="306" spans="1:10" ht="15.75" thickBot="1" x14ac:dyDescent="0.3">
      <c r="A306" s="5" t="s">
        <v>359</v>
      </c>
      <c r="B306" s="6"/>
      <c r="C306" s="68"/>
      <c r="D306" s="69"/>
      <c r="E306" s="62"/>
      <c r="F306" s="68"/>
      <c r="G306" s="69"/>
      <c r="H306" s="62"/>
      <c r="I306" s="6"/>
      <c r="J306" s="7"/>
    </row>
    <row r="307" spans="1:10" x14ac:dyDescent="0.25">
      <c r="A307" s="13" t="s">
        <v>360</v>
      </c>
      <c r="B307" s="14" t="s">
        <v>261</v>
      </c>
      <c r="C307" s="15"/>
      <c r="D307" s="71"/>
      <c r="E307" s="15"/>
      <c r="F307" s="15"/>
      <c r="G307" s="71"/>
      <c r="H307" s="15"/>
      <c r="I307" s="17"/>
      <c r="J307" s="18"/>
    </row>
    <row r="308" spans="1:10" s="101" customFormat="1" x14ac:dyDescent="0.25">
      <c r="A308" s="26" t="s">
        <v>77</v>
      </c>
      <c r="B308" s="9" t="s">
        <v>261</v>
      </c>
      <c r="C308" s="10">
        <v>24</v>
      </c>
      <c r="D308" s="93">
        <v>0</v>
      </c>
      <c r="E308" s="10">
        <v>24</v>
      </c>
      <c r="F308" s="10">
        <v>24</v>
      </c>
      <c r="G308" s="93">
        <v>0</v>
      </c>
      <c r="H308" s="10">
        <f>F308*(1+G308)</f>
        <v>24</v>
      </c>
      <c r="I308" s="20" t="s">
        <v>10</v>
      </c>
      <c r="J308" s="21"/>
    </row>
    <row r="309" spans="1:10" s="101" customFormat="1" x14ac:dyDescent="0.25">
      <c r="A309" s="26" t="s">
        <v>78</v>
      </c>
      <c r="B309" s="9" t="s">
        <v>261</v>
      </c>
      <c r="C309" s="22" t="s">
        <v>79</v>
      </c>
      <c r="D309" s="93">
        <v>0</v>
      </c>
      <c r="E309" s="22" t="s">
        <v>79</v>
      </c>
      <c r="F309" s="22" t="s">
        <v>79</v>
      </c>
      <c r="G309" s="93">
        <v>0</v>
      </c>
      <c r="H309" s="22" t="s">
        <v>79</v>
      </c>
      <c r="I309" s="20" t="s">
        <v>10</v>
      </c>
      <c r="J309" s="21"/>
    </row>
    <row r="310" spans="1:10" s="101" customFormat="1" x14ac:dyDescent="0.25">
      <c r="A310" s="26" t="s">
        <v>80</v>
      </c>
      <c r="B310" s="9" t="s">
        <v>261</v>
      </c>
      <c r="C310" s="10">
        <v>0.18</v>
      </c>
      <c r="D310" s="93">
        <v>0</v>
      </c>
      <c r="E310" s="10">
        <v>0.18</v>
      </c>
      <c r="F310" s="10">
        <v>0.18</v>
      </c>
      <c r="G310" s="93">
        <v>0</v>
      </c>
      <c r="H310" s="10">
        <f t="shared" ref="H310:H312" si="46">F310*(1+G310)</f>
        <v>0.18</v>
      </c>
      <c r="I310" s="20" t="s">
        <v>10</v>
      </c>
      <c r="J310" s="21" t="s">
        <v>81</v>
      </c>
    </row>
    <row r="311" spans="1:10" s="101" customFormat="1" x14ac:dyDescent="0.25">
      <c r="A311" s="26" t="s">
        <v>82</v>
      </c>
      <c r="B311" s="9" t="s">
        <v>261</v>
      </c>
      <c r="C311" s="10">
        <v>2.75</v>
      </c>
      <c r="D311" s="93">
        <v>0</v>
      </c>
      <c r="E311" s="10">
        <v>2.75</v>
      </c>
      <c r="F311" s="10">
        <v>2.75</v>
      </c>
      <c r="G311" s="93">
        <v>0</v>
      </c>
      <c r="H311" s="10">
        <f t="shared" si="46"/>
        <v>2.75</v>
      </c>
      <c r="I311" s="20" t="s">
        <v>10</v>
      </c>
      <c r="J311" s="21" t="s">
        <v>81</v>
      </c>
    </row>
    <row r="312" spans="1:10" s="101" customFormat="1" x14ac:dyDescent="0.25">
      <c r="A312" s="26" t="s">
        <v>83</v>
      </c>
      <c r="B312" s="9" t="s">
        <v>261</v>
      </c>
      <c r="C312" s="10">
        <v>2</v>
      </c>
      <c r="D312" s="93">
        <v>0</v>
      </c>
      <c r="E312" s="10">
        <v>2</v>
      </c>
      <c r="F312" s="10">
        <v>2</v>
      </c>
      <c r="G312" s="93">
        <v>0</v>
      </c>
      <c r="H312" s="10">
        <f t="shared" si="46"/>
        <v>2</v>
      </c>
      <c r="I312" s="20" t="s">
        <v>10</v>
      </c>
      <c r="J312" s="21" t="s">
        <v>84</v>
      </c>
    </row>
    <row r="313" spans="1:10" s="101" customFormat="1" x14ac:dyDescent="0.25">
      <c r="A313" s="26" t="s">
        <v>85</v>
      </c>
      <c r="B313" s="9" t="s">
        <v>261</v>
      </c>
      <c r="C313" s="22" t="s">
        <v>86</v>
      </c>
      <c r="D313" s="93">
        <v>0</v>
      </c>
      <c r="E313" s="22" t="s">
        <v>86</v>
      </c>
      <c r="F313" s="22" t="s">
        <v>86</v>
      </c>
      <c r="G313" s="93">
        <v>0</v>
      </c>
      <c r="H313" s="22" t="s">
        <v>86</v>
      </c>
      <c r="I313" s="20" t="s">
        <v>10</v>
      </c>
      <c r="J313" s="21"/>
    </row>
    <row r="314" spans="1:10" ht="24" x14ac:dyDescent="0.25">
      <c r="A314" s="34" t="s">
        <v>87</v>
      </c>
      <c r="B314" s="9" t="s">
        <v>88</v>
      </c>
      <c r="C314" s="74">
        <v>2.5000000000000001E-2</v>
      </c>
      <c r="D314" s="94">
        <v>0.2</v>
      </c>
      <c r="E314" s="70">
        <v>2.5000000000000001E-2</v>
      </c>
      <c r="F314" s="74">
        <v>2.5000000000000001E-2</v>
      </c>
      <c r="G314" s="94">
        <v>0.2</v>
      </c>
      <c r="H314" s="74">
        <v>2.5000000000000001E-2</v>
      </c>
      <c r="I314" s="20" t="s">
        <v>7</v>
      </c>
      <c r="J314" s="12" t="s">
        <v>89</v>
      </c>
    </row>
    <row r="315" spans="1:10" ht="24" x14ac:dyDescent="0.25">
      <c r="A315" s="13" t="s">
        <v>1133</v>
      </c>
      <c r="B315" s="14" t="s">
        <v>329</v>
      </c>
      <c r="C315" s="60"/>
      <c r="D315" s="77">
        <v>0</v>
      </c>
      <c r="E315" s="15"/>
      <c r="F315" s="60"/>
      <c r="G315" s="77">
        <v>0</v>
      </c>
      <c r="H315" s="15"/>
      <c r="I315" s="17"/>
      <c r="J315" s="17"/>
    </row>
    <row r="316" spans="1:10" x14ac:dyDescent="0.25">
      <c r="A316" s="26" t="s">
        <v>330</v>
      </c>
      <c r="B316" s="9" t="s">
        <v>329</v>
      </c>
      <c r="C316" s="177">
        <v>24</v>
      </c>
      <c r="D316" s="94">
        <v>0</v>
      </c>
      <c r="E316" s="177">
        <v>24</v>
      </c>
      <c r="F316" s="177">
        <v>24</v>
      </c>
      <c r="G316" s="94">
        <v>0</v>
      </c>
      <c r="H316" s="177">
        <f>+F316*(1+G316)</f>
        <v>24</v>
      </c>
      <c r="I316" s="178" t="s">
        <v>10</v>
      </c>
      <c r="J316" s="98"/>
    </row>
    <row r="317" spans="1:10" ht="29.25" x14ac:dyDescent="0.25">
      <c r="A317" s="26" t="s">
        <v>702</v>
      </c>
      <c r="B317" s="9" t="s">
        <v>329</v>
      </c>
      <c r="C317" s="177">
        <v>0.18</v>
      </c>
      <c r="D317" s="94">
        <v>0</v>
      </c>
      <c r="E317" s="177">
        <v>0.18</v>
      </c>
      <c r="F317" s="177">
        <v>0.18</v>
      </c>
      <c r="G317" s="94">
        <v>0</v>
      </c>
      <c r="H317" s="177">
        <f t="shared" ref="H317:H318" si="47">+F317*(1+G317)</f>
        <v>0.18</v>
      </c>
      <c r="I317" s="178" t="s">
        <v>10</v>
      </c>
      <c r="J317" s="98" t="s">
        <v>81</v>
      </c>
    </row>
    <row r="318" spans="1:10" x14ac:dyDescent="0.25">
      <c r="A318" s="13" t="s">
        <v>389</v>
      </c>
      <c r="B318" s="14" t="s">
        <v>6</v>
      </c>
      <c r="C318" s="15">
        <v>0.05</v>
      </c>
      <c r="D318" s="16">
        <v>0.2</v>
      </c>
      <c r="E318" s="15">
        <v>0.06</v>
      </c>
      <c r="F318" s="15">
        <v>0.05</v>
      </c>
      <c r="G318" s="16">
        <v>0.2</v>
      </c>
      <c r="H318" s="15">
        <f t="shared" si="47"/>
        <v>0.06</v>
      </c>
      <c r="I318" s="17" t="s">
        <v>7</v>
      </c>
      <c r="J318" s="116" t="s">
        <v>227</v>
      </c>
    </row>
    <row r="319" spans="1:10" ht="24" x14ac:dyDescent="0.25">
      <c r="A319" s="13" t="s">
        <v>1220</v>
      </c>
      <c r="B319" s="14" t="s">
        <v>1221</v>
      </c>
      <c r="C319" s="15"/>
      <c r="D319" s="16"/>
      <c r="E319" s="15"/>
      <c r="F319" s="15"/>
      <c r="G319" s="16"/>
      <c r="H319" s="15"/>
      <c r="I319" s="17"/>
      <c r="J319" s="116"/>
    </row>
    <row r="320" spans="1:10" s="1" customFormat="1" x14ac:dyDescent="0.25">
      <c r="A320" s="26" t="s">
        <v>1222</v>
      </c>
      <c r="B320" s="9" t="s">
        <v>1221</v>
      </c>
      <c r="C320" s="366">
        <v>8.6099999999999996E-2</v>
      </c>
      <c r="D320" s="93">
        <v>0</v>
      </c>
      <c r="E320" s="366">
        <v>8.6099999999999996E-2</v>
      </c>
      <c r="F320" s="366">
        <v>8.6099999999999996E-2</v>
      </c>
      <c r="G320" s="93">
        <v>0</v>
      </c>
      <c r="H320" s="366">
        <v>8.6099999999999996E-2</v>
      </c>
      <c r="I320" s="20"/>
      <c r="J320" s="367" t="s">
        <v>1223</v>
      </c>
    </row>
    <row r="321" spans="1:11" s="1" customFormat="1" x14ac:dyDescent="0.25">
      <c r="A321" s="26" t="s">
        <v>1225</v>
      </c>
      <c r="B321" s="9" t="s">
        <v>1221</v>
      </c>
      <c r="C321" s="366">
        <v>1.54E-2</v>
      </c>
      <c r="D321" s="93">
        <v>0</v>
      </c>
      <c r="E321" s="366">
        <v>1.54E-2</v>
      </c>
      <c r="F321" s="366">
        <v>1.54E-2</v>
      </c>
      <c r="G321" s="93">
        <v>0</v>
      </c>
      <c r="H321" s="366">
        <v>1.54E-2</v>
      </c>
      <c r="I321" s="20"/>
      <c r="J321" s="367" t="s">
        <v>1223</v>
      </c>
    </row>
    <row r="322" spans="1:11" s="1" customFormat="1" x14ac:dyDescent="0.25">
      <c r="A322" s="26" t="s">
        <v>1226</v>
      </c>
      <c r="B322" s="9" t="s">
        <v>1221</v>
      </c>
      <c r="C322" s="22">
        <v>5</v>
      </c>
      <c r="D322" s="93">
        <v>0</v>
      </c>
      <c r="E322" s="22">
        <v>5</v>
      </c>
      <c r="F322" s="22">
        <v>5</v>
      </c>
      <c r="G322" s="93">
        <v>0</v>
      </c>
      <c r="H322" s="22">
        <v>5</v>
      </c>
      <c r="I322" s="20"/>
      <c r="J322" s="367" t="s">
        <v>1224</v>
      </c>
    </row>
    <row r="323" spans="1:11" x14ac:dyDescent="0.25">
      <c r="A323" s="13" t="s">
        <v>1227</v>
      </c>
      <c r="B323" s="14" t="s">
        <v>12</v>
      </c>
      <c r="C323" s="15">
        <v>7.5</v>
      </c>
      <c r="D323" s="16">
        <v>0</v>
      </c>
      <c r="E323" s="15">
        <v>7.5</v>
      </c>
      <c r="F323" s="15">
        <v>7.5</v>
      </c>
      <c r="G323" s="16">
        <v>0</v>
      </c>
      <c r="H323" s="15">
        <f>F323*(1+G323)</f>
        <v>7.5</v>
      </c>
      <c r="I323" s="17" t="s">
        <v>10</v>
      </c>
      <c r="J323" s="18"/>
    </row>
    <row r="324" spans="1:11" x14ac:dyDescent="0.25">
      <c r="A324" s="13" t="s">
        <v>1228</v>
      </c>
      <c r="B324" s="14" t="s">
        <v>12</v>
      </c>
      <c r="C324" s="15"/>
      <c r="D324" s="16">
        <v>0.2</v>
      </c>
      <c r="E324" s="15"/>
      <c r="F324" s="15"/>
      <c r="G324" s="16">
        <v>0.2</v>
      </c>
      <c r="H324" s="15"/>
      <c r="I324" s="17" t="s">
        <v>7</v>
      </c>
      <c r="J324" s="353" t="s">
        <v>1180</v>
      </c>
    </row>
    <row r="325" spans="1:11" ht="24.75" thickBot="1" x14ac:dyDescent="0.3">
      <c r="A325" s="426" t="s">
        <v>1354</v>
      </c>
      <c r="B325" s="431" t="s">
        <v>12</v>
      </c>
      <c r="C325" s="433">
        <v>29.17</v>
      </c>
      <c r="D325" s="427">
        <v>0.2</v>
      </c>
      <c r="E325" s="415">
        <v>35.003999999999998</v>
      </c>
      <c r="F325" s="433">
        <v>29.17</v>
      </c>
      <c r="G325" s="427">
        <v>0.2</v>
      </c>
      <c r="H325" s="415">
        <f t="shared" ref="H325" si="48">F325*(1+G325)</f>
        <v>35.003999999999998</v>
      </c>
      <c r="I325" s="416" t="s">
        <v>7</v>
      </c>
      <c r="J325" s="432"/>
    </row>
    <row r="326" spans="1:11" ht="15.75" thickBot="1" x14ac:dyDescent="0.3">
      <c r="A326" s="541" t="s">
        <v>1346</v>
      </c>
      <c r="B326" s="542"/>
      <c r="C326" s="542"/>
      <c r="D326" s="542"/>
      <c r="E326" s="542"/>
      <c r="F326" s="542"/>
      <c r="G326" s="542"/>
      <c r="H326" s="542"/>
      <c r="I326" s="542"/>
      <c r="J326" s="543"/>
    </row>
    <row r="327" spans="1:11" ht="26.25" thickBot="1" x14ac:dyDescent="0.3">
      <c r="A327" s="5" t="s">
        <v>1123</v>
      </c>
      <c r="B327" s="6"/>
      <c r="C327" s="68"/>
      <c r="D327" s="69"/>
      <c r="E327" s="62"/>
      <c r="F327" s="68"/>
      <c r="G327" s="69"/>
      <c r="H327" s="62"/>
      <c r="I327" s="6"/>
      <c r="J327" s="7"/>
    </row>
    <row r="328" spans="1:11" s="1" customFormat="1" x14ac:dyDescent="0.25">
      <c r="A328" s="13" t="s">
        <v>1190</v>
      </c>
      <c r="B328" s="14" t="s">
        <v>143</v>
      </c>
      <c r="C328" s="30"/>
      <c r="D328" s="71"/>
      <c r="E328" s="71"/>
      <c r="F328" s="71"/>
      <c r="G328" s="71"/>
      <c r="H328" s="71"/>
      <c r="I328" s="31"/>
      <c r="J328" s="50"/>
      <c r="K328"/>
    </row>
    <row r="329" spans="1:11" s="1" customFormat="1" x14ac:dyDescent="0.25">
      <c r="A329" s="51" t="s">
        <v>152</v>
      </c>
      <c r="B329" s="9" t="s">
        <v>143</v>
      </c>
      <c r="C329" s="22">
        <v>512.91976999999997</v>
      </c>
      <c r="D329" s="93">
        <v>0</v>
      </c>
      <c r="E329" s="10">
        <v>512.91976999999997</v>
      </c>
      <c r="F329" s="22">
        <f t="shared" ref="F329:F343" si="49">C329*1.029</f>
        <v>527.79444332999992</v>
      </c>
      <c r="G329" s="93">
        <v>0</v>
      </c>
      <c r="H329" s="10">
        <f t="shared" ref="H329:H343" si="50">F329*(1+G329)</f>
        <v>527.79444332999992</v>
      </c>
      <c r="I329" s="20" t="s">
        <v>10</v>
      </c>
      <c r="J329" s="52"/>
      <c r="K329"/>
    </row>
    <row r="330" spans="1:11" s="1" customFormat="1" x14ac:dyDescent="0.25">
      <c r="A330" s="51" t="s">
        <v>153</v>
      </c>
      <c r="B330" s="9" t="s">
        <v>143</v>
      </c>
      <c r="C330" s="22">
        <v>241.94636999999997</v>
      </c>
      <c r="D330" s="93">
        <v>0</v>
      </c>
      <c r="E330" s="10">
        <v>241.94636999999997</v>
      </c>
      <c r="F330" s="22">
        <f t="shared" si="49"/>
        <v>248.96281472999996</v>
      </c>
      <c r="G330" s="93">
        <v>0</v>
      </c>
      <c r="H330" s="10">
        <f t="shared" si="50"/>
        <v>248.96281472999996</v>
      </c>
      <c r="I330" s="20" t="s">
        <v>10</v>
      </c>
      <c r="J330" s="52"/>
      <c r="K330"/>
    </row>
    <row r="331" spans="1:11" s="1" customFormat="1" x14ac:dyDescent="0.25">
      <c r="A331" s="51" t="s">
        <v>154</v>
      </c>
      <c r="B331" s="9" t="s">
        <v>143</v>
      </c>
      <c r="C331" s="22">
        <v>212.90912999999998</v>
      </c>
      <c r="D331" s="93">
        <v>0</v>
      </c>
      <c r="E331" s="10">
        <v>212.90912999999998</v>
      </c>
      <c r="F331" s="22">
        <f t="shared" si="49"/>
        <v>219.08349476999996</v>
      </c>
      <c r="G331" s="93">
        <v>0</v>
      </c>
      <c r="H331" s="10">
        <f t="shared" si="50"/>
        <v>219.08349476999996</v>
      </c>
      <c r="I331" s="20" t="s">
        <v>10</v>
      </c>
      <c r="J331" s="52"/>
      <c r="K331"/>
    </row>
    <row r="332" spans="1:11" s="1" customFormat="1" x14ac:dyDescent="0.25">
      <c r="A332" s="51" t="s">
        <v>155</v>
      </c>
      <c r="B332" s="9" t="s">
        <v>143</v>
      </c>
      <c r="C332" s="22">
        <v>435.49734000000001</v>
      </c>
      <c r="D332" s="93">
        <v>0</v>
      </c>
      <c r="E332" s="10">
        <v>435.49734000000001</v>
      </c>
      <c r="F332" s="22">
        <f t="shared" si="49"/>
        <v>448.12676285999999</v>
      </c>
      <c r="G332" s="93">
        <v>0</v>
      </c>
      <c r="H332" s="10">
        <f t="shared" si="50"/>
        <v>448.12676285999999</v>
      </c>
      <c r="I332" s="20" t="s">
        <v>10</v>
      </c>
      <c r="J332" s="52"/>
      <c r="K332"/>
    </row>
    <row r="333" spans="1:11" s="1" customFormat="1" ht="24" x14ac:dyDescent="0.25">
      <c r="A333" s="51" t="s">
        <v>156</v>
      </c>
      <c r="B333" s="9" t="s">
        <v>143</v>
      </c>
      <c r="C333" s="22">
        <v>280.77499999999998</v>
      </c>
      <c r="D333" s="93">
        <v>0</v>
      </c>
      <c r="E333" s="10">
        <v>280.77499999999998</v>
      </c>
      <c r="F333" s="22">
        <f t="shared" si="49"/>
        <v>288.91747499999997</v>
      </c>
      <c r="G333" s="93">
        <v>0</v>
      </c>
      <c r="H333" s="10">
        <f t="shared" si="50"/>
        <v>288.91747499999997</v>
      </c>
      <c r="I333" s="20" t="s">
        <v>10</v>
      </c>
      <c r="J333" s="52"/>
      <c r="K333"/>
    </row>
    <row r="334" spans="1:11" s="1" customFormat="1" ht="24" x14ac:dyDescent="0.25">
      <c r="A334" s="51" t="s">
        <v>157</v>
      </c>
      <c r="B334" s="9" t="s">
        <v>143</v>
      </c>
      <c r="C334" s="22">
        <v>193.98999999999998</v>
      </c>
      <c r="D334" s="93">
        <v>0</v>
      </c>
      <c r="E334" s="10">
        <v>193.98999999999998</v>
      </c>
      <c r="F334" s="22">
        <f t="shared" si="49"/>
        <v>199.61570999999995</v>
      </c>
      <c r="G334" s="93">
        <v>0</v>
      </c>
      <c r="H334" s="10">
        <f t="shared" si="50"/>
        <v>199.61570999999995</v>
      </c>
      <c r="I334" s="20" t="s">
        <v>10</v>
      </c>
      <c r="J334" s="52"/>
      <c r="K334"/>
    </row>
    <row r="335" spans="1:11" s="1" customFormat="1" ht="24" x14ac:dyDescent="0.25">
      <c r="A335" s="51" t="s">
        <v>158</v>
      </c>
      <c r="B335" s="9" t="s">
        <v>143</v>
      </c>
      <c r="C335" s="22">
        <v>280.77499999999998</v>
      </c>
      <c r="D335" s="93">
        <v>0</v>
      </c>
      <c r="E335" s="10">
        <v>280.77499999999998</v>
      </c>
      <c r="F335" s="22">
        <f t="shared" si="49"/>
        <v>288.91747499999997</v>
      </c>
      <c r="G335" s="93">
        <v>0</v>
      </c>
      <c r="H335" s="10">
        <f t="shared" si="50"/>
        <v>288.91747499999997</v>
      </c>
      <c r="I335" s="20" t="s">
        <v>10</v>
      </c>
      <c r="J335" s="52"/>
      <c r="K335"/>
    </row>
    <row r="336" spans="1:11" s="1" customFormat="1" x14ac:dyDescent="0.25">
      <c r="A336" s="51" t="s">
        <v>159</v>
      </c>
      <c r="B336" s="9" t="s">
        <v>143</v>
      </c>
      <c r="C336" s="22">
        <v>382.87499999999994</v>
      </c>
      <c r="D336" s="93">
        <v>0</v>
      </c>
      <c r="E336" s="10">
        <v>382.87499999999994</v>
      </c>
      <c r="F336" s="22">
        <f t="shared" si="49"/>
        <v>393.97837499999991</v>
      </c>
      <c r="G336" s="93">
        <v>0</v>
      </c>
      <c r="H336" s="10">
        <f t="shared" si="50"/>
        <v>393.97837499999991</v>
      </c>
      <c r="I336" s="20" t="s">
        <v>10</v>
      </c>
      <c r="J336" s="52"/>
      <c r="K336"/>
    </row>
    <row r="337" spans="1:12" s="1" customFormat="1" ht="24" x14ac:dyDescent="0.25">
      <c r="A337" s="51" t="s">
        <v>260</v>
      </c>
      <c r="B337" s="9" t="s">
        <v>143</v>
      </c>
      <c r="C337" s="22">
        <v>574.66985</v>
      </c>
      <c r="D337" s="93">
        <v>0</v>
      </c>
      <c r="E337" s="10">
        <v>574.66985</v>
      </c>
      <c r="F337" s="22">
        <f t="shared" si="49"/>
        <v>591.33527564999997</v>
      </c>
      <c r="G337" s="93">
        <v>0</v>
      </c>
      <c r="H337" s="10">
        <f t="shared" si="50"/>
        <v>591.33527564999997</v>
      </c>
      <c r="I337" s="22" t="s">
        <v>256</v>
      </c>
      <c r="J337" s="52"/>
      <c r="K337"/>
    </row>
    <row r="338" spans="1:12" s="1" customFormat="1" ht="24" x14ac:dyDescent="0.25">
      <c r="A338" s="51" t="s">
        <v>259</v>
      </c>
      <c r="B338" s="9" t="s">
        <v>143</v>
      </c>
      <c r="C338" s="22">
        <v>574.66985</v>
      </c>
      <c r="D338" s="93">
        <v>0</v>
      </c>
      <c r="E338" s="10">
        <v>574.66985</v>
      </c>
      <c r="F338" s="22">
        <f t="shared" si="49"/>
        <v>591.33527564999997</v>
      </c>
      <c r="G338" s="93">
        <v>0</v>
      </c>
      <c r="H338" s="10">
        <f t="shared" si="50"/>
        <v>591.33527564999997</v>
      </c>
      <c r="I338" s="22" t="s">
        <v>256</v>
      </c>
      <c r="J338" s="52"/>
      <c r="K338"/>
    </row>
    <row r="339" spans="1:12" s="1" customFormat="1" ht="24" x14ac:dyDescent="0.25">
      <c r="A339" s="51" t="s">
        <v>258</v>
      </c>
      <c r="B339" s="9" t="s">
        <v>143</v>
      </c>
      <c r="C339" s="22">
        <v>268.36984999999999</v>
      </c>
      <c r="D339" s="93">
        <v>0</v>
      </c>
      <c r="E339" s="10">
        <v>268.36984999999999</v>
      </c>
      <c r="F339" s="22">
        <f t="shared" si="49"/>
        <v>276.15257564999996</v>
      </c>
      <c r="G339" s="93">
        <v>0</v>
      </c>
      <c r="H339" s="10">
        <f t="shared" si="50"/>
        <v>276.15257564999996</v>
      </c>
      <c r="I339" s="22" t="s">
        <v>256</v>
      </c>
      <c r="J339" s="52"/>
      <c r="K339"/>
    </row>
    <row r="340" spans="1:12" s="1" customFormat="1" x14ac:dyDescent="0.25">
      <c r="A340" s="88" t="s">
        <v>278</v>
      </c>
      <c r="B340" s="9" t="s">
        <v>143</v>
      </c>
      <c r="C340" s="22">
        <v>238.91399999999999</v>
      </c>
      <c r="D340" s="93">
        <v>0</v>
      </c>
      <c r="E340" s="10">
        <v>238.91399999999999</v>
      </c>
      <c r="F340" s="22">
        <f t="shared" si="49"/>
        <v>245.84250599999996</v>
      </c>
      <c r="G340" s="93">
        <v>0</v>
      </c>
      <c r="H340" s="10">
        <f t="shared" si="50"/>
        <v>245.84250599999996</v>
      </c>
      <c r="I340" s="22"/>
      <c r="J340" s="52"/>
      <c r="K340"/>
    </row>
    <row r="341" spans="1:12" s="1" customFormat="1" ht="24" x14ac:dyDescent="0.25">
      <c r="A341" s="51" t="s">
        <v>257</v>
      </c>
      <c r="B341" s="9" t="s">
        <v>143</v>
      </c>
      <c r="C341" s="22">
        <v>298.37703999999997</v>
      </c>
      <c r="D341" s="93">
        <v>0</v>
      </c>
      <c r="E341" s="10">
        <v>298.37703999999997</v>
      </c>
      <c r="F341" s="22">
        <f t="shared" si="49"/>
        <v>307.02997415999994</v>
      </c>
      <c r="G341" s="93">
        <v>0</v>
      </c>
      <c r="H341" s="10">
        <f t="shared" si="50"/>
        <v>307.02997415999994</v>
      </c>
      <c r="I341" s="22" t="s">
        <v>256</v>
      </c>
      <c r="J341" s="52"/>
      <c r="K341"/>
    </row>
    <row r="342" spans="1:12" s="1" customFormat="1" ht="24" x14ac:dyDescent="0.25">
      <c r="A342" s="13" t="s">
        <v>1188</v>
      </c>
      <c r="B342" s="14" t="s">
        <v>143</v>
      </c>
      <c r="C342" s="15">
        <v>4186.0999999999995</v>
      </c>
      <c r="D342" s="16">
        <v>0</v>
      </c>
      <c r="E342" s="15">
        <v>4186.0999999999995</v>
      </c>
      <c r="F342" s="15">
        <f t="shared" si="49"/>
        <v>4307.4968999999992</v>
      </c>
      <c r="G342" s="16">
        <v>0</v>
      </c>
      <c r="H342" s="15">
        <f t="shared" si="50"/>
        <v>4307.4968999999992</v>
      </c>
      <c r="I342" s="17" t="s">
        <v>10</v>
      </c>
      <c r="J342" s="18"/>
      <c r="K342"/>
    </row>
    <row r="343" spans="1:12" s="1" customFormat="1" x14ac:dyDescent="0.25">
      <c r="A343" s="34" t="s">
        <v>160</v>
      </c>
      <c r="B343" s="9" t="s">
        <v>143</v>
      </c>
      <c r="C343" s="22">
        <v>2746.49</v>
      </c>
      <c r="D343" s="93">
        <v>0</v>
      </c>
      <c r="E343" s="10">
        <v>2746.49</v>
      </c>
      <c r="F343" s="22">
        <f t="shared" si="49"/>
        <v>2826.1382099999996</v>
      </c>
      <c r="G343" s="93">
        <v>0</v>
      </c>
      <c r="H343" s="10">
        <f t="shared" si="50"/>
        <v>2826.1382099999996</v>
      </c>
      <c r="I343" s="20" t="s">
        <v>10</v>
      </c>
      <c r="J343" s="12"/>
      <c r="K343"/>
    </row>
    <row r="344" spans="1:12" s="1" customFormat="1" ht="15.75" thickBot="1" x14ac:dyDescent="0.3">
      <c r="A344" s="13" t="s">
        <v>1191</v>
      </c>
      <c r="B344" s="350" t="s">
        <v>272</v>
      </c>
      <c r="C344" s="15"/>
      <c r="D344" s="16"/>
      <c r="E344" s="15"/>
      <c r="F344" s="15"/>
      <c r="G344" s="16">
        <v>0</v>
      </c>
      <c r="H344" s="15"/>
      <c r="I344" s="17" t="s">
        <v>10</v>
      </c>
      <c r="J344" s="353" t="s">
        <v>1193</v>
      </c>
    </row>
    <row r="345" spans="1:12" ht="15.75" thickBot="1" x14ac:dyDescent="0.3">
      <c r="A345" s="5" t="s">
        <v>1124</v>
      </c>
      <c r="B345" s="6"/>
      <c r="C345" s="68"/>
      <c r="D345" s="69"/>
      <c r="E345" s="62"/>
      <c r="F345" s="68"/>
      <c r="G345" s="69"/>
      <c r="H345" s="62"/>
      <c r="I345" s="6"/>
      <c r="J345" s="7"/>
    </row>
    <row r="346" spans="1:12" s="1" customFormat="1" x14ac:dyDescent="0.25">
      <c r="A346" s="13" t="s">
        <v>1125</v>
      </c>
      <c r="B346" s="14" t="s">
        <v>226</v>
      </c>
      <c r="C346" s="15"/>
      <c r="D346" s="71"/>
      <c r="E346" s="53"/>
      <c r="F346" s="15"/>
      <c r="G346" s="71"/>
      <c r="H346" s="53"/>
      <c r="I346" s="54"/>
      <c r="J346" s="18"/>
      <c r="K346"/>
      <c r="L346"/>
    </row>
    <row r="347" spans="1:12" s="1" customFormat="1" x14ac:dyDescent="0.25">
      <c r="A347" s="26" t="s">
        <v>164</v>
      </c>
      <c r="B347" s="9" t="s">
        <v>226</v>
      </c>
      <c r="C347" s="55"/>
      <c r="D347" s="80"/>
      <c r="E347" s="55"/>
      <c r="F347" s="55"/>
      <c r="G347" s="80"/>
      <c r="H347" s="55"/>
      <c r="I347" s="56"/>
      <c r="J347" s="25"/>
      <c r="K347"/>
      <c r="L347"/>
    </row>
    <row r="348" spans="1:12" s="1" customFormat="1" x14ac:dyDescent="0.25">
      <c r="A348" s="36" t="s">
        <v>165</v>
      </c>
      <c r="B348" s="9" t="s">
        <v>226</v>
      </c>
      <c r="C348" s="10">
        <v>60</v>
      </c>
      <c r="D348" s="93">
        <v>0</v>
      </c>
      <c r="E348" s="10">
        <v>60</v>
      </c>
      <c r="F348" s="10">
        <v>62</v>
      </c>
      <c r="G348" s="93">
        <v>0</v>
      </c>
      <c r="H348" s="10">
        <f>F348*(1+G348)</f>
        <v>62</v>
      </c>
      <c r="I348" s="20" t="s">
        <v>10</v>
      </c>
      <c r="J348" s="21" t="s">
        <v>166</v>
      </c>
      <c r="K348"/>
      <c r="L348"/>
    </row>
    <row r="349" spans="1:12" s="1" customFormat="1" x14ac:dyDescent="0.25">
      <c r="A349" s="36" t="s">
        <v>167</v>
      </c>
      <c r="B349" s="9" t="s">
        <v>226</v>
      </c>
      <c r="C349" s="10">
        <v>80</v>
      </c>
      <c r="D349" s="93">
        <v>0</v>
      </c>
      <c r="E349" s="10">
        <v>80</v>
      </c>
      <c r="F349" s="10">
        <v>82</v>
      </c>
      <c r="G349" s="93">
        <v>0</v>
      </c>
      <c r="H349" s="10">
        <f t="shared" ref="H349:H350" si="51">F349*(1+G349)</f>
        <v>82</v>
      </c>
      <c r="I349" s="20" t="s">
        <v>10</v>
      </c>
      <c r="J349" s="21" t="s">
        <v>166</v>
      </c>
      <c r="K349"/>
      <c r="L349"/>
    </row>
    <row r="350" spans="1:12" s="1" customFormat="1" x14ac:dyDescent="0.25">
      <c r="A350" s="26" t="s">
        <v>168</v>
      </c>
      <c r="B350" s="9" t="s">
        <v>226</v>
      </c>
      <c r="C350" s="10">
        <v>20</v>
      </c>
      <c r="D350" s="93">
        <v>0</v>
      </c>
      <c r="E350" s="10">
        <v>20</v>
      </c>
      <c r="F350" s="10">
        <v>21</v>
      </c>
      <c r="G350" s="93">
        <v>0</v>
      </c>
      <c r="H350" s="10">
        <f t="shared" si="51"/>
        <v>21</v>
      </c>
      <c r="I350" s="20" t="s">
        <v>10</v>
      </c>
      <c r="J350" s="9" t="s">
        <v>166</v>
      </c>
      <c r="K350"/>
      <c r="L350"/>
    </row>
    <row r="351" spans="1:12" s="1" customFormat="1" x14ac:dyDescent="0.25">
      <c r="A351" s="13" t="s">
        <v>1126</v>
      </c>
      <c r="B351" s="14" t="s">
        <v>226</v>
      </c>
      <c r="C351" s="15"/>
      <c r="D351" s="71"/>
      <c r="E351" s="15"/>
      <c r="F351" s="15"/>
      <c r="G351" s="71"/>
      <c r="H351" s="15"/>
      <c r="I351" s="17"/>
      <c r="J351" s="18"/>
      <c r="K351"/>
      <c r="L351"/>
    </row>
    <row r="352" spans="1:12" s="1" customFormat="1" x14ac:dyDescent="0.25">
      <c r="A352" s="26" t="s">
        <v>169</v>
      </c>
      <c r="B352" s="9" t="s">
        <v>226</v>
      </c>
      <c r="C352" s="22"/>
      <c r="D352" s="72"/>
      <c r="E352" s="22"/>
      <c r="F352" s="10"/>
      <c r="G352" s="72"/>
      <c r="H352" s="22"/>
      <c r="I352" s="20"/>
      <c r="J352" s="21"/>
      <c r="K352"/>
      <c r="L352"/>
    </row>
    <row r="353" spans="1:12" s="1" customFormat="1" x14ac:dyDescent="0.25">
      <c r="A353" s="19" t="s">
        <v>170</v>
      </c>
      <c r="B353" s="9" t="s">
        <v>226</v>
      </c>
      <c r="C353" s="22"/>
      <c r="D353" s="72"/>
      <c r="E353" s="22"/>
      <c r="F353" s="10"/>
      <c r="G353" s="72"/>
      <c r="H353" s="22"/>
      <c r="I353" s="20"/>
      <c r="J353" s="21"/>
      <c r="K353"/>
      <c r="L353"/>
    </row>
    <row r="354" spans="1:12" s="1" customFormat="1" ht="24" x14ac:dyDescent="0.25">
      <c r="A354" s="36" t="s">
        <v>171</v>
      </c>
      <c r="B354" s="9" t="s">
        <v>226</v>
      </c>
      <c r="C354" s="10">
        <v>22</v>
      </c>
      <c r="D354" s="93">
        <v>0</v>
      </c>
      <c r="E354" s="10">
        <v>22</v>
      </c>
      <c r="F354" s="10">
        <v>23</v>
      </c>
      <c r="G354" s="93">
        <v>0</v>
      </c>
      <c r="H354" s="10">
        <f t="shared" ref="H354:H355" si="52">F354*(1+G354)</f>
        <v>23</v>
      </c>
      <c r="I354" s="20" t="s">
        <v>10</v>
      </c>
      <c r="J354" s="21" t="s">
        <v>166</v>
      </c>
      <c r="K354"/>
      <c r="L354"/>
    </row>
    <row r="355" spans="1:12" s="1" customFormat="1" ht="24" x14ac:dyDescent="0.25">
      <c r="A355" s="36" t="s">
        <v>172</v>
      </c>
      <c r="B355" s="9" t="s">
        <v>226</v>
      </c>
      <c r="C355" s="10">
        <v>40</v>
      </c>
      <c r="D355" s="93">
        <v>0</v>
      </c>
      <c r="E355" s="10">
        <v>40</v>
      </c>
      <c r="F355" s="10">
        <v>41</v>
      </c>
      <c r="G355" s="93">
        <v>0</v>
      </c>
      <c r="H355" s="10">
        <f t="shared" si="52"/>
        <v>41</v>
      </c>
      <c r="I355" s="20" t="s">
        <v>10</v>
      </c>
      <c r="J355" s="21" t="s">
        <v>166</v>
      </c>
      <c r="K355"/>
      <c r="L355"/>
    </row>
    <row r="356" spans="1:12" s="1" customFormat="1" x14ac:dyDescent="0.25">
      <c r="A356" s="19" t="s">
        <v>173</v>
      </c>
      <c r="B356" s="9" t="s">
        <v>226</v>
      </c>
      <c r="C356" s="22"/>
      <c r="D356" s="72"/>
      <c r="E356" s="22"/>
      <c r="F356" s="10"/>
      <c r="G356" s="72"/>
      <c r="H356" s="22"/>
      <c r="I356" s="20"/>
      <c r="J356" s="21"/>
      <c r="K356"/>
      <c r="L356"/>
    </row>
    <row r="357" spans="1:12" s="1" customFormat="1" ht="24" x14ac:dyDescent="0.25">
      <c r="A357" s="36" t="s">
        <v>174</v>
      </c>
      <c r="B357" s="9" t="s">
        <v>226</v>
      </c>
      <c r="C357" s="10">
        <v>20</v>
      </c>
      <c r="D357" s="93">
        <v>0</v>
      </c>
      <c r="E357" s="10">
        <v>20</v>
      </c>
      <c r="F357" s="10">
        <v>21</v>
      </c>
      <c r="G357" s="93">
        <v>0</v>
      </c>
      <c r="H357" s="10">
        <f t="shared" ref="H357:H358" si="53">F357*(1+G357)</f>
        <v>21</v>
      </c>
      <c r="I357" s="20" t="s">
        <v>10</v>
      </c>
      <c r="J357" s="21" t="s">
        <v>166</v>
      </c>
      <c r="K357"/>
      <c r="L357"/>
    </row>
    <row r="358" spans="1:12" s="1" customFormat="1" ht="24" x14ac:dyDescent="0.25">
      <c r="A358" s="36" t="s">
        <v>175</v>
      </c>
      <c r="B358" s="9" t="s">
        <v>226</v>
      </c>
      <c r="C358" s="10">
        <v>40</v>
      </c>
      <c r="D358" s="93">
        <v>0</v>
      </c>
      <c r="E358" s="10">
        <v>40</v>
      </c>
      <c r="F358" s="10">
        <v>41</v>
      </c>
      <c r="G358" s="93">
        <v>0</v>
      </c>
      <c r="H358" s="10">
        <f t="shared" si="53"/>
        <v>41</v>
      </c>
      <c r="I358" s="20" t="s">
        <v>10</v>
      </c>
      <c r="J358" s="21" t="s">
        <v>166</v>
      </c>
      <c r="K358"/>
      <c r="L358"/>
    </row>
    <row r="359" spans="1:12" s="1" customFormat="1" x14ac:dyDescent="0.25">
      <c r="A359" s="26" t="s">
        <v>176</v>
      </c>
      <c r="B359" s="9" t="s">
        <v>226</v>
      </c>
      <c r="C359" s="22"/>
      <c r="D359" s="72"/>
      <c r="E359" s="22"/>
      <c r="F359" s="10"/>
      <c r="G359" s="72"/>
      <c r="H359" s="22"/>
      <c r="I359" s="20"/>
      <c r="J359" s="21"/>
      <c r="K359"/>
      <c r="L359"/>
    </row>
    <row r="360" spans="1:12" s="1" customFormat="1" x14ac:dyDescent="0.25">
      <c r="A360" s="19" t="s">
        <v>177</v>
      </c>
      <c r="B360" s="9" t="s">
        <v>226</v>
      </c>
      <c r="C360" s="22"/>
      <c r="D360" s="72"/>
      <c r="E360" s="22"/>
      <c r="F360" s="10"/>
      <c r="G360" s="72"/>
      <c r="H360" s="22"/>
      <c r="I360" s="20"/>
      <c r="J360" s="21"/>
      <c r="K360"/>
      <c r="L360"/>
    </row>
    <row r="361" spans="1:12" s="1" customFormat="1" ht="24" x14ac:dyDescent="0.25">
      <c r="A361" s="36" t="s">
        <v>178</v>
      </c>
      <c r="B361" s="9" t="s">
        <v>226</v>
      </c>
      <c r="C361" s="10">
        <v>52</v>
      </c>
      <c r="D361" s="93">
        <v>0</v>
      </c>
      <c r="E361" s="10">
        <v>52</v>
      </c>
      <c r="F361" s="10">
        <v>54</v>
      </c>
      <c r="G361" s="93">
        <v>0</v>
      </c>
      <c r="H361" s="10">
        <f t="shared" ref="H361" si="54">F361*(1+G361)</f>
        <v>54</v>
      </c>
      <c r="I361" s="20" t="s">
        <v>10</v>
      </c>
      <c r="J361" s="21" t="s">
        <v>166</v>
      </c>
      <c r="K361"/>
      <c r="L361"/>
    </row>
    <row r="362" spans="1:12" s="1" customFormat="1" x14ac:dyDescent="0.25">
      <c r="A362" s="19" t="s">
        <v>179</v>
      </c>
      <c r="B362" s="9" t="s">
        <v>226</v>
      </c>
      <c r="C362" s="22"/>
      <c r="D362" s="72"/>
      <c r="E362" s="22"/>
      <c r="F362" s="10"/>
      <c r="G362" s="72"/>
      <c r="H362" s="22"/>
      <c r="I362" s="20"/>
      <c r="J362" s="21"/>
      <c r="K362"/>
      <c r="L362"/>
    </row>
    <row r="363" spans="1:12" s="1" customFormat="1" ht="24" x14ac:dyDescent="0.25">
      <c r="A363" s="36" t="s">
        <v>180</v>
      </c>
      <c r="B363" s="9" t="s">
        <v>226</v>
      </c>
      <c r="C363" s="10">
        <v>110</v>
      </c>
      <c r="D363" s="93">
        <v>0</v>
      </c>
      <c r="E363" s="10">
        <v>110</v>
      </c>
      <c r="F363" s="10">
        <v>113</v>
      </c>
      <c r="G363" s="93">
        <v>0</v>
      </c>
      <c r="H363" s="10">
        <f t="shared" ref="H363:H364" si="55">F363*(1+G363)</f>
        <v>113</v>
      </c>
      <c r="I363" s="20" t="s">
        <v>10</v>
      </c>
      <c r="J363" s="21" t="s">
        <v>166</v>
      </c>
      <c r="K363"/>
      <c r="L363"/>
    </row>
    <row r="364" spans="1:12" s="1" customFormat="1" ht="24" x14ac:dyDescent="0.25">
      <c r="A364" s="36" t="s">
        <v>181</v>
      </c>
      <c r="B364" s="9" t="s">
        <v>226</v>
      </c>
      <c r="C364" s="10">
        <v>130</v>
      </c>
      <c r="D364" s="93">
        <v>0</v>
      </c>
      <c r="E364" s="10">
        <v>130</v>
      </c>
      <c r="F364" s="10">
        <v>134</v>
      </c>
      <c r="G364" s="93">
        <v>0</v>
      </c>
      <c r="H364" s="10">
        <f t="shared" si="55"/>
        <v>134</v>
      </c>
      <c r="I364" s="20" t="s">
        <v>10</v>
      </c>
      <c r="J364" s="21" t="s">
        <v>166</v>
      </c>
      <c r="K364"/>
      <c r="L364"/>
    </row>
    <row r="365" spans="1:12" s="1" customFormat="1" x14ac:dyDescent="0.25">
      <c r="A365" s="19" t="s">
        <v>182</v>
      </c>
      <c r="B365" s="9" t="s">
        <v>226</v>
      </c>
      <c r="C365" s="10"/>
      <c r="D365" s="72"/>
      <c r="E365" s="10"/>
      <c r="F365" s="10"/>
      <c r="G365" s="72"/>
      <c r="H365" s="10"/>
      <c r="I365" s="20"/>
      <c r="J365" s="21"/>
      <c r="K365"/>
      <c r="L365"/>
    </row>
    <row r="366" spans="1:12" s="1" customFormat="1" ht="24" x14ac:dyDescent="0.25">
      <c r="A366" s="36" t="s">
        <v>183</v>
      </c>
      <c r="B366" s="9" t="s">
        <v>226</v>
      </c>
      <c r="C366" s="10">
        <v>55</v>
      </c>
      <c r="D366" s="93">
        <v>0</v>
      </c>
      <c r="E366" s="10">
        <v>55</v>
      </c>
      <c r="F366" s="10">
        <v>57</v>
      </c>
      <c r="G366" s="93">
        <v>0</v>
      </c>
      <c r="H366" s="10">
        <f t="shared" ref="H366:H369" si="56">F366*(1+G366)</f>
        <v>57</v>
      </c>
      <c r="I366" s="20" t="s">
        <v>10</v>
      </c>
      <c r="J366" s="21" t="s">
        <v>166</v>
      </c>
      <c r="K366"/>
      <c r="L366"/>
    </row>
    <row r="367" spans="1:12" s="1" customFormat="1" ht="24" x14ac:dyDescent="0.25">
      <c r="A367" s="36" t="s">
        <v>184</v>
      </c>
      <c r="B367" s="9" t="s">
        <v>226</v>
      </c>
      <c r="C367" s="10">
        <v>75</v>
      </c>
      <c r="D367" s="93">
        <v>0</v>
      </c>
      <c r="E367" s="10">
        <v>75</v>
      </c>
      <c r="F367" s="10">
        <v>77</v>
      </c>
      <c r="G367" s="93">
        <v>0</v>
      </c>
      <c r="H367" s="10">
        <f t="shared" si="56"/>
        <v>77</v>
      </c>
      <c r="I367" s="20" t="s">
        <v>10</v>
      </c>
      <c r="J367" s="21" t="s">
        <v>166</v>
      </c>
      <c r="K367"/>
      <c r="L367"/>
    </row>
    <row r="368" spans="1:12" s="1" customFormat="1" ht="24" x14ac:dyDescent="0.25">
      <c r="A368" s="36" t="s">
        <v>185</v>
      </c>
      <c r="B368" s="9" t="s">
        <v>226</v>
      </c>
      <c r="C368" s="10">
        <v>70</v>
      </c>
      <c r="D368" s="93">
        <v>0</v>
      </c>
      <c r="E368" s="10">
        <v>70</v>
      </c>
      <c r="F368" s="10">
        <v>72</v>
      </c>
      <c r="G368" s="93">
        <v>0</v>
      </c>
      <c r="H368" s="10">
        <f t="shared" si="56"/>
        <v>72</v>
      </c>
      <c r="I368" s="20" t="s">
        <v>10</v>
      </c>
      <c r="J368" s="21" t="s">
        <v>166</v>
      </c>
      <c r="K368"/>
      <c r="L368"/>
    </row>
    <row r="369" spans="1:12" s="1" customFormat="1" ht="24" x14ac:dyDescent="0.25">
      <c r="A369" s="36" t="s">
        <v>186</v>
      </c>
      <c r="B369" s="9" t="s">
        <v>226</v>
      </c>
      <c r="C369" s="10">
        <v>110</v>
      </c>
      <c r="D369" s="93">
        <v>0</v>
      </c>
      <c r="E369" s="10">
        <v>110</v>
      </c>
      <c r="F369" s="10">
        <v>113</v>
      </c>
      <c r="G369" s="93">
        <v>0</v>
      </c>
      <c r="H369" s="10">
        <f t="shared" si="56"/>
        <v>113</v>
      </c>
      <c r="I369" s="20" t="s">
        <v>10</v>
      </c>
      <c r="J369" s="21" t="s">
        <v>166</v>
      </c>
      <c r="K369"/>
      <c r="L369"/>
    </row>
    <row r="370" spans="1:12" s="1" customFormat="1" x14ac:dyDescent="0.25">
      <c r="A370" s="19" t="s">
        <v>187</v>
      </c>
      <c r="B370" s="9" t="s">
        <v>226</v>
      </c>
      <c r="C370" s="22"/>
      <c r="D370" s="72"/>
      <c r="E370" s="10"/>
      <c r="F370" s="10"/>
      <c r="G370" s="72"/>
      <c r="H370" s="10"/>
      <c r="I370" s="20"/>
      <c r="J370" s="21"/>
      <c r="K370"/>
      <c r="L370"/>
    </row>
    <row r="371" spans="1:12" s="1" customFormat="1" ht="24" x14ac:dyDescent="0.25">
      <c r="A371" s="36" t="s">
        <v>188</v>
      </c>
      <c r="B371" s="9" t="s">
        <v>226</v>
      </c>
      <c r="C371" s="10">
        <v>45</v>
      </c>
      <c r="D371" s="93">
        <v>0</v>
      </c>
      <c r="E371" s="10">
        <v>45</v>
      </c>
      <c r="F371" s="10">
        <v>46</v>
      </c>
      <c r="G371" s="93">
        <v>0</v>
      </c>
      <c r="H371" s="10">
        <f t="shared" ref="H371:H373" si="57">F371*(1+G371)</f>
        <v>46</v>
      </c>
      <c r="I371" s="20" t="s">
        <v>10</v>
      </c>
      <c r="J371" s="21" t="s">
        <v>166</v>
      </c>
      <c r="K371"/>
      <c r="L371"/>
    </row>
    <row r="372" spans="1:12" s="1" customFormat="1" ht="24" x14ac:dyDescent="0.25">
      <c r="A372" s="36" t="s">
        <v>189</v>
      </c>
      <c r="B372" s="9" t="s">
        <v>226</v>
      </c>
      <c r="C372" s="10">
        <v>55</v>
      </c>
      <c r="D372" s="93">
        <v>0</v>
      </c>
      <c r="E372" s="10">
        <v>55</v>
      </c>
      <c r="F372" s="10">
        <v>57</v>
      </c>
      <c r="G372" s="93">
        <v>0</v>
      </c>
      <c r="H372" s="10">
        <f t="shared" si="57"/>
        <v>57</v>
      </c>
      <c r="I372" s="20" t="s">
        <v>10</v>
      </c>
      <c r="J372" s="21" t="s">
        <v>166</v>
      </c>
      <c r="K372"/>
      <c r="L372"/>
    </row>
    <row r="373" spans="1:12" s="1" customFormat="1" ht="24" x14ac:dyDescent="0.25">
      <c r="A373" s="36" t="s">
        <v>190</v>
      </c>
      <c r="B373" s="9" t="s">
        <v>226</v>
      </c>
      <c r="C373" s="10">
        <v>75</v>
      </c>
      <c r="D373" s="93">
        <v>0</v>
      </c>
      <c r="E373" s="10">
        <v>75</v>
      </c>
      <c r="F373" s="10">
        <v>77</v>
      </c>
      <c r="G373" s="93">
        <v>0</v>
      </c>
      <c r="H373" s="10">
        <f t="shared" si="57"/>
        <v>77</v>
      </c>
      <c r="I373" s="20" t="s">
        <v>10</v>
      </c>
      <c r="J373" s="21" t="s">
        <v>166</v>
      </c>
      <c r="K373"/>
      <c r="L373"/>
    </row>
    <row r="374" spans="1:12" s="1" customFormat="1" ht="24" x14ac:dyDescent="0.25">
      <c r="A374" s="26" t="s">
        <v>191</v>
      </c>
      <c r="B374" s="9" t="s">
        <v>226</v>
      </c>
      <c r="C374" s="10"/>
      <c r="D374" s="72"/>
      <c r="E374" s="10"/>
      <c r="F374" s="10"/>
      <c r="G374" s="72"/>
      <c r="H374" s="10"/>
      <c r="I374" s="20"/>
      <c r="J374" s="21"/>
      <c r="K374"/>
      <c r="L374"/>
    </row>
    <row r="375" spans="1:12" s="1" customFormat="1" x14ac:dyDescent="0.25">
      <c r="A375" s="36" t="s">
        <v>192</v>
      </c>
      <c r="B375" s="9" t="s">
        <v>226</v>
      </c>
      <c r="C375" s="10">
        <v>12</v>
      </c>
      <c r="D375" s="93">
        <v>0</v>
      </c>
      <c r="E375" s="10">
        <v>12</v>
      </c>
      <c r="F375" s="10">
        <v>12</v>
      </c>
      <c r="G375" s="93">
        <v>0</v>
      </c>
      <c r="H375" s="10">
        <f t="shared" ref="H375:H385" si="58">F375*(1+G375)</f>
        <v>12</v>
      </c>
      <c r="I375" s="20" t="s">
        <v>10</v>
      </c>
      <c r="J375" s="21"/>
      <c r="K375"/>
      <c r="L375"/>
    </row>
    <row r="376" spans="1:12" s="1" customFormat="1" x14ac:dyDescent="0.25">
      <c r="A376" s="36" t="s">
        <v>193</v>
      </c>
      <c r="B376" s="9" t="s">
        <v>226</v>
      </c>
      <c r="C376" s="10">
        <v>16</v>
      </c>
      <c r="D376" s="93">
        <v>0</v>
      </c>
      <c r="E376" s="10">
        <v>16</v>
      </c>
      <c r="F376" s="10">
        <v>16</v>
      </c>
      <c r="G376" s="93">
        <v>0</v>
      </c>
      <c r="H376" s="10">
        <f t="shared" si="58"/>
        <v>16</v>
      </c>
      <c r="I376" s="20" t="s">
        <v>10</v>
      </c>
      <c r="J376" s="21"/>
      <c r="K376"/>
      <c r="L376"/>
    </row>
    <row r="377" spans="1:12" s="1" customFormat="1" x14ac:dyDescent="0.25">
      <c r="A377" s="36" t="s">
        <v>194</v>
      </c>
      <c r="B377" s="9" t="s">
        <v>226</v>
      </c>
      <c r="C377" s="10">
        <v>16</v>
      </c>
      <c r="D377" s="93">
        <v>0</v>
      </c>
      <c r="E377" s="10">
        <v>16</v>
      </c>
      <c r="F377" s="10">
        <v>16</v>
      </c>
      <c r="G377" s="93">
        <v>0</v>
      </c>
      <c r="H377" s="10">
        <f t="shared" si="58"/>
        <v>16</v>
      </c>
      <c r="I377" s="20" t="s">
        <v>10</v>
      </c>
      <c r="J377" s="21"/>
      <c r="K377"/>
      <c r="L377"/>
    </row>
    <row r="378" spans="1:12" s="1" customFormat="1" x14ac:dyDescent="0.25">
      <c r="A378" s="36" t="s">
        <v>195</v>
      </c>
      <c r="B378" s="9" t="s">
        <v>226</v>
      </c>
      <c r="C378" s="10">
        <v>18</v>
      </c>
      <c r="D378" s="93">
        <v>0</v>
      </c>
      <c r="E378" s="10">
        <v>18</v>
      </c>
      <c r="F378" s="10">
        <v>19</v>
      </c>
      <c r="G378" s="93">
        <v>0</v>
      </c>
      <c r="H378" s="10">
        <f t="shared" si="58"/>
        <v>19</v>
      </c>
      <c r="I378" s="20" t="s">
        <v>10</v>
      </c>
      <c r="J378" s="21"/>
      <c r="K378"/>
      <c r="L378"/>
    </row>
    <row r="379" spans="1:12" s="1" customFormat="1" x14ac:dyDescent="0.25">
      <c r="A379" s="36" t="s">
        <v>196</v>
      </c>
      <c r="B379" s="9" t="s">
        <v>226</v>
      </c>
      <c r="C379" s="10">
        <v>18</v>
      </c>
      <c r="D379" s="93">
        <v>0</v>
      </c>
      <c r="E379" s="10">
        <v>18</v>
      </c>
      <c r="F379" s="10">
        <v>19</v>
      </c>
      <c r="G379" s="93">
        <v>0</v>
      </c>
      <c r="H379" s="10">
        <f t="shared" si="58"/>
        <v>19</v>
      </c>
      <c r="I379" s="20" t="s">
        <v>10</v>
      </c>
      <c r="J379" s="21"/>
      <c r="K379"/>
      <c r="L379"/>
    </row>
    <row r="380" spans="1:12" s="1" customFormat="1" ht="24" x14ac:dyDescent="0.25">
      <c r="A380" s="36" t="s">
        <v>197</v>
      </c>
      <c r="B380" s="9" t="s">
        <v>226</v>
      </c>
      <c r="C380" s="10">
        <v>18</v>
      </c>
      <c r="D380" s="93">
        <v>0</v>
      </c>
      <c r="E380" s="10">
        <v>18</v>
      </c>
      <c r="F380" s="10">
        <v>19</v>
      </c>
      <c r="G380" s="93">
        <v>0</v>
      </c>
      <c r="H380" s="10">
        <f t="shared" si="58"/>
        <v>19</v>
      </c>
      <c r="I380" s="20" t="s">
        <v>10</v>
      </c>
      <c r="J380" s="21"/>
      <c r="K380"/>
      <c r="L380"/>
    </row>
    <row r="381" spans="1:12" s="1" customFormat="1" x14ac:dyDescent="0.25">
      <c r="A381" s="36" t="s">
        <v>198</v>
      </c>
      <c r="B381" s="9" t="s">
        <v>226</v>
      </c>
      <c r="C381" s="10">
        <v>18</v>
      </c>
      <c r="D381" s="93">
        <v>0</v>
      </c>
      <c r="E381" s="10">
        <v>18</v>
      </c>
      <c r="F381" s="10">
        <v>19</v>
      </c>
      <c r="G381" s="93">
        <v>0</v>
      </c>
      <c r="H381" s="10">
        <f t="shared" si="58"/>
        <v>19</v>
      </c>
      <c r="I381" s="20" t="s">
        <v>10</v>
      </c>
      <c r="J381" s="21"/>
      <c r="K381"/>
      <c r="L381"/>
    </row>
    <row r="382" spans="1:12" s="1" customFormat="1" x14ac:dyDescent="0.25">
      <c r="A382" s="36" t="s">
        <v>199</v>
      </c>
      <c r="B382" s="9" t="s">
        <v>226</v>
      </c>
      <c r="C382" s="10">
        <v>18</v>
      </c>
      <c r="D382" s="93">
        <v>0</v>
      </c>
      <c r="E382" s="10">
        <v>18</v>
      </c>
      <c r="F382" s="10">
        <v>19</v>
      </c>
      <c r="G382" s="93">
        <v>0</v>
      </c>
      <c r="H382" s="10">
        <f t="shared" si="58"/>
        <v>19</v>
      </c>
      <c r="I382" s="20" t="s">
        <v>10</v>
      </c>
      <c r="J382" s="21"/>
      <c r="K382"/>
      <c r="L382"/>
    </row>
    <row r="383" spans="1:12" s="1" customFormat="1" x14ac:dyDescent="0.25">
      <c r="A383" s="36" t="s">
        <v>200</v>
      </c>
      <c r="B383" s="9" t="s">
        <v>226</v>
      </c>
      <c r="C383" s="10">
        <v>16</v>
      </c>
      <c r="D383" s="93">
        <v>0</v>
      </c>
      <c r="E383" s="10">
        <v>16</v>
      </c>
      <c r="F383" s="10">
        <v>16</v>
      </c>
      <c r="G383" s="93">
        <v>0</v>
      </c>
      <c r="H383" s="10">
        <f t="shared" si="58"/>
        <v>16</v>
      </c>
      <c r="I383" s="20" t="s">
        <v>10</v>
      </c>
      <c r="J383" s="21"/>
      <c r="K383"/>
      <c r="L383"/>
    </row>
    <row r="384" spans="1:12" s="1" customFormat="1" x14ac:dyDescent="0.25">
      <c r="A384" s="13" t="s">
        <v>1127</v>
      </c>
      <c r="B384" s="14" t="s">
        <v>226</v>
      </c>
      <c r="C384" s="15">
        <v>80</v>
      </c>
      <c r="D384" s="16">
        <v>0</v>
      </c>
      <c r="E384" s="15">
        <v>80</v>
      </c>
      <c r="F384" s="15">
        <v>82</v>
      </c>
      <c r="G384" s="16">
        <v>0</v>
      </c>
      <c r="H384" s="15">
        <f t="shared" si="58"/>
        <v>82</v>
      </c>
      <c r="I384" s="17" t="s">
        <v>10</v>
      </c>
      <c r="J384" s="18"/>
    </row>
    <row r="385" spans="1:12" s="1" customFormat="1" ht="15.75" thickBot="1" x14ac:dyDescent="0.3">
      <c r="A385" s="426" t="s">
        <v>1353</v>
      </c>
      <c r="B385" s="430" t="s">
        <v>226</v>
      </c>
      <c r="C385" s="428">
        <v>171.3</v>
      </c>
      <c r="D385" s="427">
        <v>0</v>
      </c>
      <c r="E385" s="15">
        <v>171.3</v>
      </c>
      <c r="F385" s="15">
        <v>176</v>
      </c>
      <c r="G385" s="427">
        <v>0</v>
      </c>
      <c r="H385" s="15">
        <f t="shared" si="58"/>
        <v>176</v>
      </c>
      <c r="I385" s="17" t="s">
        <v>10</v>
      </c>
      <c r="J385" s="429"/>
    </row>
    <row r="386" spans="1:12" ht="15.75" thickBot="1" x14ac:dyDescent="0.3">
      <c r="A386" s="544" t="s">
        <v>1132</v>
      </c>
      <c r="B386" s="545"/>
      <c r="C386" s="545"/>
      <c r="D386" s="545"/>
      <c r="E386" s="545"/>
      <c r="F386" s="545"/>
      <c r="G386" s="545"/>
      <c r="H386" s="545"/>
      <c r="I386" s="545"/>
      <c r="J386" s="546"/>
    </row>
    <row r="387" spans="1:12" s="102" customFormat="1" x14ac:dyDescent="0.25">
      <c r="A387" s="104" t="s">
        <v>1128</v>
      </c>
      <c r="B387" s="105" t="s">
        <v>142</v>
      </c>
      <c r="C387" s="106">
        <v>30</v>
      </c>
      <c r="D387" s="419">
        <v>0</v>
      </c>
      <c r="E387" s="106">
        <v>30</v>
      </c>
      <c r="F387" s="106">
        <v>31</v>
      </c>
      <c r="G387" s="419">
        <v>0</v>
      </c>
      <c r="H387" s="106">
        <f>F387*(1+G387)</f>
        <v>31</v>
      </c>
      <c r="I387" s="108" t="s">
        <v>10</v>
      </c>
      <c r="J387" s="109"/>
    </row>
    <row r="388" spans="1:12" s="1" customFormat="1" ht="15.75" thickBot="1" x14ac:dyDescent="0.3">
      <c r="A388" s="412" t="s">
        <v>1129</v>
      </c>
      <c r="B388" s="413" t="s">
        <v>226</v>
      </c>
      <c r="C388" s="415">
        <v>35</v>
      </c>
      <c r="D388" s="414">
        <v>0</v>
      </c>
      <c r="E388" s="15">
        <v>35</v>
      </c>
      <c r="F388" s="106">
        <v>36</v>
      </c>
      <c r="G388" s="414">
        <v>0</v>
      </c>
      <c r="H388" s="15">
        <f t="shared" ref="H388" si="59">F388*(1+G388)</f>
        <v>36</v>
      </c>
      <c r="I388" s="416" t="s">
        <v>10</v>
      </c>
      <c r="J388" s="417"/>
    </row>
    <row r="389" spans="1:12" ht="15.75" thickBot="1" x14ac:dyDescent="0.3">
      <c r="A389" s="544" t="s">
        <v>381</v>
      </c>
      <c r="B389" s="545"/>
      <c r="C389" s="545"/>
      <c r="D389" s="545"/>
      <c r="E389" s="545"/>
      <c r="F389" s="545"/>
      <c r="G389" s="545"/>
      <c r="H389" s="545"/>
      <c r="I389" s="545"/>
      <c r="J389" s="546"/>
    </row>
    <row r="390" spans="1:12" s="102" customFormat="1" x14ac:dyDescent="0.25">
      <c r="A390" s="104" t="s">
        <v>382</v>
      </c>
      <c r="B390" s="105" t="s">
        <v>25</v>
      </c>
      <c r="C390" s="106"/>
      <c r="D390" s="107"/>
      <c r="E390" s="106"/>
      <c r="F390" s="106"/>
      <c r="G390" s="107"/>
      <c r="H390" s="106"/>
      <c r="I390" s="108"/>
      <c r="J390" s="109"/>
      <c r="K390"/>
      <c r="L390"/>
    </row>
    <row r="391" spans="1:12" s="102" customFormat="1" x14ac:dyDescent="0.25">
      <c r="A391" s="26" t="s">
        <v>90</v>
      </c>
      <c r="B391" s="9" t="s">
        <v>25</v>
      </c>
      <c r="C391" s="22"/>
      <c r="D391" s="72"/>
      <c r="E391" s="22"/>
      <c r="F391" s="22"/>
      <c r="G391" s="72"/>
      <c r="H391" s="22"/>
      <c r="I391" s="20"/>
      <c r="J391" s="21"/>
      <c r="K391"/>
      <c r="L391"/>
    </row>
    <row r="392" spans="1:12" s="102" customFormat="1" x14ac:dyDescent="0.25">
      <c r="A392" s="36" t="s">
        <v>91</v>
      </c>
      <c r="B392" s="9" t="s">
        <v>25</v>
      </c>
      <c r="C392" s="10">
        <v>148.08000000000001</v>
      </c>
      <c r="D392" s="93">
        <v>0</v>
      </c>
      <c r="E392" s="10">
        <v>148.08000000000001</v>
      </c>
      <c r="F392" s="10">
        <f>C392*1.029</f>
        <v>152.37432000000001</v>
      </c>
      <c r="G392" s="93">
        <v>0</v>
      </c>
      <c r="H392" s="10">
        <f>F392*(1+G392)</f>
        <v>152.37432000000001</v>
      </c>
      <c r="I392" s="20" t="s">
        <v>10</v>
      </c>
      <c r="J392" s="21"/>
      <c r="K392"/>
      <c r="L392"/>
    </row>
    <row r="393" spans="1:12" s="102" customFormat="1" x14ac:dyDescent="0.25">
      <c r="A393" s="36" t="s">
        <v>92</v>
      </c>
      <c r="B393" s="9" t="s">
        <v>25</v>
      </c>
      <c r="C393" s="10">
        <v>314.12</v>
      </c>
      <c r="D393" s="93">
        <v>0</v>
      </c>
      <c r="E393" s="10">
        <v>314.12</v>
      </c>
      <c r="F393" s="10">
        <f t="shared" ref="F393:F400" si="60">C393*1.029</f>
        <v>323.22947999999997</v>
      </c>
      <c r="G393" s="93">
        <v>0</v>
      </c>
      <c r="H393" s="10">
        <f t="shared" ref="H393:H396" si="61">F393*(1+G393)</f>
        <v>323.22947999999997</v>
      </c>
      <c r="I393" s="20" t="s">
        <v>10</v>
      </c>
      <c r="J393" s="21" t="s">
        <v>93</v>
      </c>
      <c r="K393"/>
      <c r="L393"/>
    </row>
    <row r="394" spans="1:12" s="102" customFormat="1" ht="24" x14ac:dyDescent="0.25">
      <c r="A394" s="26" t="s">
        <v>94</v>
      </c>
      <c r="B394" s="9" t="s">
        <v>25</v>
      </c>
      <c r="C394" s="10">
        <v>19.38</v>
      </c>
      <c r="D394" s="93">
        <v>0</v>
      </c>
      <c r="E394" s="10">
        <v>19.38</v>
      </c>
      <c r="F394" s="10">
        <f t="shared" si="60"/>
        <v>19.942019999999996</v>
      </c>
      <c r="G394" s="93">
        <v>0</v>
      </c>
      <c r="H394" s="10">
        <f t="shared" si="61"/>
        <v>19.942019999999996</v>
      </c>
      <c r="I394" s="20" t="s">
        <v>10</v>
      </c>
      <c r="J394" s="21"/>
      <c r="K394" s="3"/>
      <c r="L394" s="3"/>
    </row>
    <row r="395" spans="1:12" s="102" customFormat="1" x14ac:dyDescent="0.25">
      <c r="A395" s="26" t="s">
        <v>95</v>
      </c>
      <c r="B395" s="9" t="s">
        <v>25</v>
      </c>
      <c r="C395" s="10">
        <v>293.55</v>
      </c>
      <c r="D395" s="93">
        <v>0</v>
      </c>
      <c r="E395" s="10">
        <v>293.55</v>
      </c>
      <c r="F395" s="10">
        <f t="shared" si="60"/>
        <v>302.06295</v>
      </c>
      <c r="G395" s="93">
        <v>0</v>
      </c>
      <c r="H395" s="10">
        <f t="shared" si="61"/>
        <v>302.06295</v>
      </c>
      <c r="I395" s="20" t="s">
        <v>10</v>
      </c>
      <c r="J395" s="21"/>
      <c r="K395"/>
      <c r="L395"/>
    </row>
    <row r="396" spans="1:12" s="102" customFormat="1" ht="24" x14ac:dyDescent="0.25">
      <c r="A396" s="13" t="s">
        <v>383</v>
      </c>
      <c r="B396" s="14" t="s">
        <v>25</v>
      </c>
      <c r="C396" s="15">
        <v>37.5</v>
      </c>
      <c r="D396" s="16">
        <v>0.2</v>
      </c>
      <c r="E396" s="15">
        <v>45</v>
      </c>
      <c r="F396" s="15">
        <f t="shared" si="60"/>
        <v>38.587499999999999</v>
      </c>
      <c r="G396" s="16">
        <v>0.2</v>
      </c>
      <c r="H396" s="15">
        <f t="shared" si="61"/>
        <v>46.305</v>
      </c>
      <c r="I396" s="17" t="s">
        <v>7</v>
      </c>
      <c r="J396" s="18"/>
    </row>
    <row r="397" spans="1:12" s="102" customFormat="1" x14ac:dyDescent="0.25">
      <c r="A397" s="13" t="s">
        <v>384</v>
      </c>
      <c r="B397" s="14" t="s">
        <v>25</v>
      </c>
      <c r="C397" s="15"/>
      <c r="D397" s="71"/>
      <c r="E397" s="15"/>
      <c r="F397" s="15"/>
      <c r="G397" s="71"/>
      <c r="H397" s="15"/>
      <c r="I397" s="17"/>
      <c r="J397" s="18"/>
      <c r="K397"/>
      <c r="L397"/>
    </row>
    <row r="398" spans="1:12" s="102" customFormat="1" x14ac:dyDescent="0.25">
      <c r="A398" s="26" t="s">
        <v>96</v>
      </c>
      <c r="B398" s="9" t="s">
        <v>25</v>
      </c>
      <c r="C398" s="22">
        <v>41.666666666666671</v>
      </c>
      <c r="D398" s="93">
        <v>0.2</v>
      </c>
      <c r="E398" s="10">
        <v>50.000000000000007</v>
      </c>
      <c r="F398" s="10">
        <f t="shared" si="60"/>
        <v>42.875</v>
      </c>
      <c r="G398" s="93">
        <v>0.2</v>
      </c>
      <c r="H398" s="10">
        <f t="shared" ref="H398" si="62">F398*(1+G398)</f>
        <v>51.449999999999996</v>
      </c>
      <c r="I398" s="20" t="s">
        <v>7</v>
      </c>
      <c r="J398" s="21"/>
      <c r="K398"/>
      <c r="L398"/>
    </row>
    <row r="399" spans="1:12" s="102" customFormat="1" ht="24" x14ac:dyDescent="0.25">
      <c r="A399" s="26" t="s">
        <v>97</v>
      </c>
      <c r="B399" s="9" t="s">
        <v>25</v>
      </c>
      <c r="C399" s="10">
        <v>28.33</v>
      </c>
      <c r="D399" s="93">
        <v>0.2</v>
      </c>
      <c r="E399" s="10">
        <v>33.995999999999995</v>
      </c>
      <c r="F399" s="10">
        <f t="shared" si="60"/>
        <v>29.151569999999996</v>
      </c>
      <c r="G399" s="93">
        <v>0.2</v>
      </c>
      <c r="H399" s="10">
        <f>F399*(1+G399)</f>
        <v>34.981883999999994</v>
      </c>
      <c r="I399" s="20" t="s">
        <v>7</v>
      </c>
      <c r="J399" s="21"/>
      <c r="K399"/>
      <c r="L399"/>
    </row>
    <row r="400" spans="1:12" s="102" customFormat="1" ht="24.75" thickBot="1" x14ac:dyDescent="0.3">
      <c r="A400" s="26" t="s">
        <v>1355</v>
      </c>
      <c r="B400" s="9" t="s">
        <v>25</v>
      </c>
      <c r="C400" s="10">
        <v>41.67</v>
      </c>
      <c r="D400" s="93">
        <v>0.2</v>
      </c>
      <c r="E400" s="10">
        <v>50.003999999999998</v>
      </c>
      <c r="F400" s="10">
        <f t="shared" si="60"/>
        <v>42.878430000000002</v>
      </c>
      <c r="G400" s="93">
        <v>0.2</v>
      </c>
      <c r="H400" s="10">
        <f>F400*(1+G400)</f>
        <v>51.454115999999999</v>
      </c>
      <c r="I400" s="20" t="s">
        <v>7</v>
      </c>
      <c r="J400" s="21"/>
      <c r="K400"/>
      <c r="L400"/>
    </row>
    <row r="401" spans="1:14" ht="15.75" thickBot="1" x14ac:dyDescent="0.3">
      <c r="A401" s="5" t="s">
        <v>385</v>
      </c>
      <c r="B401" s="110"/>
      <c r="C401" s="111"/>
      <c r="D401" s="112"/>
      <c r="E401" s="113"/>
      <c r="F401" s="111"/>
      <c r="G401" s="112"/>
      <c r="H401" s="113"/>
      <c r="I401" s="114"/>
      <c r="J401" s="115"/>
    </row>
    <row r="402" spans="1:14" s="102" customFormat="1" ht="24" x14ac:dyDescent="0.25">
      <c r="A402" s="13" t="s">
        <v>386</v>
      </c>
      <c r="B402" s="14" t="s">
        <v>163</v>
      </c>
      <c r="C402" s="60"/>
      <c r="D402" s="78"/>
      <c r="E402" s="43"/>
      <c r="F402" s="60"/>
      <c r="G402" s="78"/>
      <c r="H402" s="43"/>
      <c r="I402" s="44"/>
      <c r="J402" s="18"/>
      <c r="K402"/>
      <c r="L402"/>
    </row>
    <row r="403" spans="1:14" s="102" customFormat="1" x14ac:dyDescent="0.25">
      <c r="A403" s="19" t="s">
        <v>275</v>
      </c>
      <c r="B403" s="9" t="s">
        <v>163</v>
      </c>
      <c r="C403" s="358"/>
      <c r="D403" s="72"/>
      <c r="E403" s="10"/>
      <c r="F403" s="358"/>
      <c r="G403" s="72"/>
      <c r="H403" s="10"/>
      <c r="I403" s="359"/>
      <c r="J403" s="21"/>
      <c r="K403" s="101"/>
      <c r="L403" s="101"/>
    </row>
    <row r="404" spans="1:14" s="102" customFormat="1" ht="60" customHeight="1" x14ac:dyDescent="0.25">
      <c r="A404" s="360" t="s">
        <v>276</v>
      </c>
      <c r="B404" s="9" t="s">
        <v>163</v>
      </c>
      <c r="C404" s="358">
        <v>410</v>
      </c>
      <c r="D404" s="93">
        <v>0</v>
      </c>
      <c r="E404" s="10">
        <v>410</v>
      </c>
      <c r="F404" s="358">
        <f>E404+(E404*20/100)</f>
        <v>492</v>
      </c>
      <c r="G404" s="93">
        <v>0</v>
      </c>
      <c r="H404" s="10">
        <f>F404*(1+G404)</f>
        <v>492</v>
      </c>
      <c r="I404" s="361" t="s">
        <v>10</v>
      </c>
      <c r="J404" s="21"/>
      <c r="K404" s="101"/>
      <c r="L404" s="101"/>
    </row>
    <row r="405" spans="1:14" s="102" customFormat="1" ht="25.5" x14ac:dyDescent="0.25">
      <c r="A405" s="360" t="s">
        <v>277</v>
      </c>
      <c r="B405" s="9" t="s">
        <v>163</v>
      </c>
      <c r="C405" s="358">
        <v>470</v>
      </c>
      <c r="D405" s="93">
        <v>0</v>
      </c>
      <c r="E405" s="10">
        <v>470</v>
      </c>
      <c r="F405" s="358">
        <f t="shared" ref="F405:F415" si="63">E405+(E405*20/100)</f>
        <v>564</v>
      </c>
      <c r="G405" s="93">
        <v>0</v>
      </c>
      <c r="H405" s="10">
        <f t="shared" ref="H405:H407" si="64">F405*(1+G405)</f>
        <v>564</v>
      </c>
      <c r="I405" s="361" t="s">
        <v>10</v>
      </c>
      <c r="J405" s="21"/>
      <c r="K405" s="101"/>
      <c r="L405" s="101"/>
    </row>
    <row r="406" spans="1:14" s="102" customFormat="1" x14ac:dyDescent="0.25">
      <c r="A406" s="360" t="s">
        <v>274</v>
      </c>
      <c r="B406" s="9" t="s">
        <v>163</v>
      </c>
      <c r="C406" s="358">
        <v>540</v>
      </c>
      <c r="D406" s="93">
        <v>0</v>
      </c>
      <c r="E406" s="10">
        <v>540</v>
      </c>
      <c r="F406" s="358">
        <f t="shared" si="63"/>
        <v>648</v>
      </c>
      <c r="G406" s="93">
        <v>0</v>
      </c>
      <c r="H406" s="10">
        <f t="shared" si="64"/>
        <v>648</v>
      </c>
      <c r="I406" s="361" t="s">
        <v>10</v>
      </c>
      <c r="J406" s="21"/>
      <c r="K406" s="101"/>
      <c r="L406" s="101"/>
    </row>
    <row r="407" spans="1:14" s="102" customFormat="1" ht="25.5" x14ac:dyDescent="0.25">
      <c r="A407" s="360" t="s">
        <v>334</v>
      </c>
      <c r="B407" s="9" t="s">
        <v>163</v>
      </c>
      <c r="C407" s="358">
        <v>470</v>
      </c>
      <c r="D407" s="93">
        <v>0</v>
      </c>
      <c r="E407" s="10">
        <v>470</v>
      </c>
      <c r="F407" s="358">
        <f t="shared" si="63"/>
        <v>564</v>
      </c>
      <c r="G407" s="93">
        <v>0</v>
      </c>
      <c r="H407" s="10">
        <f t="shared" si="64"/>
        <v>564</v>
      </c>
      <c r="I407" s="361" t="s">
        <v>10</v>
      </c>
      <c r="J407" s="21"/>
      <c r="K407" s="101"/>
      <c r="L407" s="101"/>
    </row>
    <row r="408" spans="1:14" s="102" customFormat="1" x14ac:dyDescent="0.25">
      <c r="A408" s="19" t="s">
        <v>204</v>
      </c>
      <c r="B408" s="9" t="s">
        <v>163</v>
      </c>
      <c r="C408" s="24"/>
      <c r="D408" s="72"/>
      <c r="E408" s="10"/>
      <c r="F408" s="358"/>
      <c r="G408" s="72"/>
      <c r="H408" s="10"/>
      <c r="I408" s="362"/>
      <c r="J408" s="21"/>
      <c r="K408" s="101"/>
      <c r="L408" s="101"/>
    </row>
    <row r="409" spans="1:14" s="102" customFormat="1" x14ac:dyDescent="0.25">
      <c r="A409" s="57" t="s">
        <v>201</v>
      </c>
      <c r="B409" s="9" t="s">
        <v>163</v>
      </c>
      <c r="C409" s="22">
        <v>330</v>
      </c>
      <c r="D409" s="93">
        <v>0</v>
      </c>
      <c r="E409" s="10">
        <v>330</v>
      </c>
      <c r="F409" s="358">
        <f t="shared" si="63"/>
        <v>396</v>
      </c>
      <c r="G409" s="93">
        <v>0</v>
      </c>
      <c r="H409" s="10">
        <f t="shared" ref="H409:H411" si="65">F409*(1+G409)</f>
        <v>396</v>
      </c>
      <c r="I409" s="20" t="s">
        <v>10</v>
      </c>
      <c r="J409" s="21"/>
      <c r="K409" s="101"/>
      <c r="L409" s="101"/>
    </row>
    <row r="410" spans="1:14" s="102" customFormat="1" x14ac:dyDescent="0.25">
      <c r="A410" s="57" t="s">
        <v>202</v>
      </c>
      <c r="B410" s="9" t="s">
        <v>163</v>
      </c>
      <c r="C410" s="22">
        <v>430</v>
      </c>
      <c r="D410" s="93">
        <v>0</v>
      </c>
      <c r="E410" s="10">
        <v>430</v>
      </c>
      <c r="F410" s="358">
        <f t="shared" si="63"/>
        <v>516</v>
      </c>
      <c r="G410" s="93">
        <v>0</v>
      </c>
      <c r="H410" s="10">
        <f t="shared" si="65"/>
        <v>516</v>
      </c>
      <c r="I410" s="20" t="s">
        <v>10</v>
      </c>
      <c r="J410" s="21"/>
      <c r="K410" s="101"/>
      <c r="L410" s="101"/>
    </row>
    <row r="411" spans="1:14" s="102" customFormat="1" ht="24" x14ac:dyDescent="0.25">
      <c r="A411" s="57" t="s">
        <v>203</v>
      </c>
      <c r="B411" s="9" t="s">
        <v>163</v>
      </c>
      <c r="C411" s="22">
        <v>430</v>
      </c>
      <c r="D411" s="93">
        <v>0</v>
      </c>
      <c r="E411" s="10">
        <v>430</v>
      </c>
      <c r="F411" s="358">
        <f t="shared" si="63"/>
        <v>516</v>
      </c>
      <c r="G411" s="93">
        <v>0</v>
      </c>
      <c r="H411" s="10">
        <f t="shared" si="65"/>
        <v>516</v>
      </c>
      <c r="I411" s="20" t="s">
        <v>10</v>
      </c>
      <c r="J411" s="21"/>
      <c r="K411" s="101"/>
      <c r="L411" s="101"/>
    </row>
    <row r="412" spans="1:14" s="102" customFormat="1" x14ac:dyDescent="0.25">
      <c r="A412" s="19" t="s">
        <v>205</v>
      </c>
      <c r="B412" s="9" t="s">
        <v>163</v>
      </c>
      <c r="C412" s="24"/>
      <c r="D412" s="72"/>
      <c r="E412" s="10"/>
      <c r="F412" s="358"/>
      <c r="G412" s="72"/>
      <c r="H412" s="10"/>
      <c r="I412" s="362"/>
      <c r="J412" s="21"/>
      <c r="K412" s="101"/>
      <c r="L412" s="101"/>
    </row>
    <row r="413" spans="1:14" s="102" customFormat="1" x14ac:dyDescent="0.25">
      <c r="A413" s="57" t="s">
        <v>201</v>
      </c>
      <c r="B413" s="9" t="s">
        <v>163</v>
      </c>
      <c r="C413" s="22">
        <v>480</v>
      </c>
      <c r="D413" s="93">
        <v>0</v>
      </c>
      <c r="E413" s="10">
        <v>480</v>
      </c>
      <c r="F413" s="358">
        <f t="shared" si="63"/>
        <v>576</v>
      </c>
      <c r="G413" s="93">
        <v>0</v>
      </c>
      <c r="H413" s="10">
        <f t="shared" ref="H413:H415" si="66">F413*(1+G413)</f>
        <v>576</v>
      </c>
      <c r="I413" s="20" t="s">
        <v>10</v>
      </c>
      <c r="J413" s="21"/>
      <c r="K413" s="101"/>
      <c r="L413" s="101"/>
    </row>
    <row r="414" spans="1:14" s="102" customFormat="1" x14ac:dyDescent="0.25">
      <c r="A414" s="57" t="s">
        <v>202</v>
      </c>
      <c r="B414" s="9" t="s">
        <v>163</v>
      </c>
      <c r="C414" s="22">
        <v>700</v>
      </c>
      <c r="D414" s="93">
        <v>0</v>
      </c>
      <c r="E414" s="10">
        <v>700</v>
      </c>
      <c r="F414" s="358">
        <f t="shared" si="63"/>
        <v>840</v>
      </c>
      <c r="G414" s="93">
        <v>0</v>
      </c>
      <c r="H414" s="10">
        <f t="shared" si="66"/>
        <v>840</v>
      </c>
      <c r="I414" s="20" t="s">
        <v>10</v>
      </c>
      <c r="J414" s="21"/>
      <c r="K414" s="101"/>
      <c r="L414" s="101"/>
    </row>
    <row r="415" spans="1:14" s="102" customFormat="1" ht="24" x14ac:dyDescent="0.25">
      <c r="A415" s="57" t="s">
        <v>203</v>
      </c>
      <c r="B415" s="9" t="s">
        <v>163</v>
      </c>
      <c r="C415" s="22">
        <v>700</v>
      </c>
      <c r="D415" s="93">
        <v>0</v>
      </c>
      <c r="E415" s="10">
        <v>700</v>
      </c>
      <c r="F415" s="358">
        <f t="shared" si="63"/>
        <v>840</v>
      </c>
      <c r="G415" s="93">
        <v>0</v>
      </c>
      <c r="H415" s="10">
        <f t="shared" si="66"/>
        <v>840</v>
      </c>
      <c r="I415" s="20" t="s">
        <v>10</v>
      </c>
      <c r="J415" s="21"/>
      <c r="K415" s="101"/>
      <c r="L415" s="101"/>
    </row>
    <row r="416" spans="1:14" s="102" customFormat="1" ht="36" x14ac:dyDescent="0.25">
      <c r="A416" s="13" t="s">
        <v>387</v>
      </c>
      <c r="B416" s="14" t="s">
        <v>273</v>
      </c>
      <c r="C416" s="60"/>
      <c r="D416" s="77"/>
      <c r="E416" s="77"/>
      <c r="F416" s="60"/>
      <c r="G416" s="77"/>
      <c r="H416" s="77"/>
      <c r="I416" s="38"/>
      <c r="J416" s="18"/>
      <c r="K416"/>
      <c r="L416"/>
      <c r="M416"/>
      <c r="N416"/>
    </row>
    <row r="417" spans="1:15" s="102" customFormat="1" x14ac:dyDescent="0.25">
      <c r="A417" s="19" t="s">
        <v>206</v>
      </c>
      <c r="B417" s="9" t="s">
        <v>163</v>
      </c>
      <c r="C417" s="22">
        <v>280</v>
      </c>
      <c r="D417" s="93">
        <v>0.2</v>
      </c>
      <c r="E417" s="10">
        <v>336</v>
      </c>
      <c r="F417" s="10">
        <v>280</v>
      </c>
      <c r="G417" s="93">
        <v>0.2</v>
      </c>
      <c r="H417" s="10">
        <v>336</v>
      </c>
      <c r="I417" s="20" t="s">
        <v>7</v>
      </c>
      <c r="J417" s="21"/>
      <c r="K417" s="101"/>
      <c r="L417" s="101"/>
      <c r="M417" s="101"/>
      <c r="N417" s="101"/>
    </row>
    <row r="418" spans="1:15" s="102" customFormat="1" x14ac:dyDescent="0.25">
      <c r="A418" s="19" t="s">
        <v>207</v>
      </c>
      <c r="B418" s="9" t="s">
        <v>163</v>
      </c>
      <c r="C418" s="22">
        <v>224.00000000000003</v>
      </c>
      <c r="D418" s="93">
        <v>0.2</v>
      </c>
      <c r="E418" s="10">
        <v>268.8</v>
      </c>
      <c r="F418" s="10">
        <v>224</v>
      </c>
      <c r="G418" s="93">
        <v>0.2</v>
      </c>
      <c r="H418" s="10">
        <v>268.8</v>
      </c>
      <c r="I418" s="20" t="s">
        <v>7</v>
      </c>
      <c r="J418" s="21"/>
      <c r="K418" s="101"/>
      <c r="L418" s="101"/>
      <c r="M418" s="101"/>
      <c r="N418" s="101"/>
    </row>
    <row r="419" spans="1:15" s="102" customFormat="1" x14ac:dyDescent="0.25">
      <c r="A419" s="19" t="s">
        <v>208</v>
      </c>
      <c r="B419" s="9" t="s">
        <v>163</v>
      </c>
      <c r="C419" s="22">
        <v>252.00000000000003</v>
      </c>
      <c r="D419" s="93">
        <v>0.2</v>
      </c>
      <c r="E419" s="10">
        <v>302.40000000000003</v>
      </c>
      <c r="F419" s="10">
        <v>252</v>
      </c>
      <c r="G419" s="93">
        <v>0.2</v>
      </c>
      <c r="H419" s="10">
        <v>302.39999999999998</v>
      </c>
      <c r="I419" s="20" t="s">
        <v>7</v>
      </c>
      <c r="J419" s="21"/>
      <c r="K419" s="101"/>
      <c r="L419" s="101"/>
      <c r="M419" s="101"/>
      <c r="N419" s="101"/>
    </row>
    <row r="420" spans="1:15" s="102" customFormat="1" x14ac:dyDescent="0.25">
      <c r="A420" s="19" t="s">
        <v>209</v>
      </c>
      <c r="B420" s="9" t="s">
        <v>163</v>
      </c>
      <c r="C420" s="22">
        <v>560</v>
      </c>
      <c r="D420" s="93">
        <v>0.2</v>
      </c>
      <c r="E420" s="10">
        <v>672</v>
      </c>
      <c r="F420" s="10">
        <v>560</v>
      </c>
      <c r="G420" s="93">
        <v>0.2</v>
      </c>
      <c r="H420" s="10">
        <v>672</v>
      </c>
      <c r="I420" s="20" t="s">
        <v>7</v>
      </c>
      <c r="J420" s="21"/>
      <c r="K420" s="101"/>
      <c r="L420" s="101"/>
      <c r="M420" s="101"/>
      <c r="N420" s="101"/>
    </row>
    <row r="421" spans="1:15" s="102" customFormat="1" x14ac:dyDescent="0.25">
      <c r="A421" s="19" t="s">
        <v>1213</v>
      </c>
      <c r="B421" s="9" t="s">
        <v>163</v>
      </c>
      <c r="C421" s="22">
        <v>168.00000000000003</v>
      </c>
      <c r="D421" s="93">
        <v>0.2</v>
      </c>
      <c r="E421" s="10">
        <v>201.60000000000002</v>
      </c>
      <c r="F421" s="10">
        <v>168</v>
      </c>
      <c r="G421" s="93">
        <v>0.2</v>
      </c>
      <c r="H421" s="10">
        <v>201.6</v>
      </c>
      <c r="I421" s="20" t="s">
        <v>7</v>
      </c>
      <c r="J421" s="21"/>
      <c r="K421" s="101"/>
      <c r="L421" s="101"/>
      <c r="M421" s="101"/>
      <c r="N421" s="101"/>
    </row>
    <row r="422" spans="1:15" s="102" customFormat="1" x14ac:dyDescent="0.25">
      <c r="A422" s="57" t="s">
        <v>1376</v>
      </c>
      <c r="B422" s="9" t="s">
        <v>163</v>
      </c>
      <c r="C422" s="22" t="s">
        <v>1377</v>
      </c>
      <c r="D422" s="93" t="s">
        <v>1377</v>
      </c>
      <c r="E422" s="10" t="s">
        <v>1377</v>
      </c>
      <c r="F422" s="22">
        <v>1344</v>
      </c>
      <c r="G422" s="93">
        <v>0.2</v>
      </c>
      <c r="H422" s="10" t="s">
        <v>1375</v>
      </c>
      <c r="I422" s="20" t="s">
        <v>7</v>
      </c>
      <c r="J422" s="21"/>
      <c r="K422" s="101"/>
      <c r="L422" s="101"/>
      <c r="M422" s="101"/>
      <c r="N422" s="101"/>
    </row>
    <row r="423" spans="1:15" s="102" customFormat="1" ht="36.75" thickBot="1" x14ac:dyDescent="0.3">
      <c r="A423" s="13" t="s">
        <v>878</v>
      </c>
      <c r="B423" s="14" t="s">
        <v>163</v>
      </c>
      <c r="C423" s="15"/>
      <c r="D423" s="16">
        <v>0</v>
      </c>
      <c r="E423" s="15"/>
      <c r="F423" s="15"/>
      <c r="G423" s="16">
        <v>0</v>
      </c>
      <c r="H423" s="15"/>
      <c r="I423" s="17" t="s">
        <v>10</v>
      </c>
      <c r="J423" s="353" t="s">
        <v>1181</v>
      </c>
      <c r="K423"/>
      <c r="L423"/>
      <c r="M423"/>
      <c r="N423"/>
      <c r="O423"/>
    </row>
    <row r="424" spans="1:15" ht="15.75" thickBot="1" x14ac:dyDescent="0.3">
      <c r="A424" s="5" t="s">
        <v>388</v>
      </c>
      <c r="B424" s="110"/>
      <c r="C424" s="111"/>
      <c r="D424" s="112"/>
      <c r="E424" s="113"/>
      <c r="F424" s="111"/>
      <c r="G424" s="112"/>
      <c r="H424" s="113"/>
      <c r="I424" s="114"/>
      <c r="J424" s="115"/>
    </row>
    <row r="425" spans="1:15" x14ac:dyDescent="0.25">
      <c r="A425" s="261" t="s">
        <v>1130</v>
      </c>
      <c r="B425" s="351" t="s">
        <v>143</v>
      </c>
      <c r="C425" s="418"/>
      <c r="D425" s="351"/>
      <c r="E425" s="96"/>
      <c r="F425" s="418"/>
      <c r="G425" s="351"/>
      <c r="H425" s="96"/>
      <c r="I425" s="61"/>
      <c r="J425" s="353"/>
    </row>
    <row r="426" spans="1:15" s="102" customFormat="1" x14ac:dyDescent="0.25">
      <c r="A426" s="135" t="s">
        <v>331</v>
      </c>
      <c r="B426" s="138" t="s">
        <v>143</v>
      </c>
      <c r="C426" s="136"/>
      <c r="D426" s="137">
        <v>0.2</v>
      </c>
      <c r="E426" s="138"/>
      <c r="F426" s="136"/>
      <c r="G426" s="137">
        <v>0.2</v>
      </c>
      <c r="H426" s="138"/>
      <c r="I426" s="97" t="s">
        <v>7</v>
      </c>
      <c r="J426" s="354" t="s">
        <v>1182</v>
      </c>
      <c r="K426" s="1"/>
      <c r="L426" s="1"/>
      <c r="M426" s="1"/>
      <c r="N426" s="1"/>
      <c r="O426" s="1"/>
    </row>
    <row r="427" spans="1:15" s="102" customFormat="1" ht="48" x14ac:dyDescent="0.25">
      <c r="A427" s="26" t="s">
        <v>332</v>
      </c>
      <c r="B427" s="138" t="s">
        <v>143</v>
      </c>
      <c r="C427" s="28"/>
      <c r="D427" s="93">
        <v>0.2</v>
      </c>
      <c r="E427" s="28" t="s">
        <v>333</v>
      </c>
      <c r="F427" s="28"/>
      <c r="G427" s="93">
        <v>0.2</v>
      </c>
      <c r="H427" s="28" t="s">
        <v>333</v>
      </c>
      <c r="I427" s="20" t="s">
        <v>7</v>
      </c>
      <c r="J427" s="21"/>
      <c r="K427" s="1"/>
      <c r="L427" s="1"/>
      <c r="M427" s="1"/>
      <c r="N427" s="1"/>
      <c r="O427" s="1"/>
    </row>
    <row r="428" spans="1:15" s="102" customFormat="1" ht="24.75" thickBot="1" x14ac:dyDescent="0.3">
      <c r="A428" s="13" t="s">
        <v>734</v>
      </c>
      <c r="B428" s="352" t="s">
        <v>225</v>
      </c>
      <c r="C428" s="60"/>
      <c r="D428" s="96"/>
      <c r="E428" s="15"/>
      <c r="F428" s="60"/>
      <c r="G428" s="96"/>
      <c r="H428" s="15"/>
      <c r="I428" s="61"/>
      <c r="J428" s="353" t="s">
        <v>1183</v>
      </c>
      <c r="K428" s="101"/>
      <c r="L428" s="101"/>
      <c r="M428"/>
      <c r="N428"/>
      <c r="O428"/>
    </row>
    <row r="429" spans="1:15" ht="15.75" thickBot="1" x14ac:dyDescent="0.3">
      <c r="A429" s="5" t="s">
        <v>1131</v>
      </c>
      <c r="B429" s="110"/>
      <c r="C429" s="111"/>
      <c r="D429" s="112"/>
      <c r="E429" s="113"/>
      <c r="F429" s="111"/>
      <c r="G429" s="112"/>
      <c r="H429" s="113"/>
      <c r="I429" s="114"/>
      <c r="J429" s="115"/>
    </row>
    <row r="430" spans="1:15" s="102" customFormat="1" ht="24" x14ac:dyDescent="0.25">
      <c r="A430" s="13" t="s">
        <v>390</v>
      </c>
      <c r="B430" s="14" t="s">
        <v>226</v>
      </c>
      <c r="C430" s="60"/>
      <c r="D430" s="96"/>
      <c r="E430" s="15"/>
      <c r="F430" s="60"/>
      <c r="G430" s="96"/>
      <c r="H430" s="15"/>
      <c r="I430" s="61"/>
      <c r="J430" s="18"/>
      <c r="K430" s="101"/>
      <c r="L430" s="101"/>
      <c r="M430"/>
      <c r="N430"/>
      <c r="O430"/>
    </row>
    <row r="431" spans="1:15" x14ac:dyDescent="0.25">
      <c r="A431" s="26" t="s">
        <v>124</v>
      </c>
      <c r="B431" s="9" t="s">
        <v>226</v>
      </c>
      <c r="C431" s="10">
        <v>50</v>
      </c>
      <c r="D431" s="93">
        <v>0</v>
      </c>
      <c r="E431" s="10">
        <v>50</v>
      </c>
      <c r="F431" s="10">
        <v>51</v>
      </c>
      <c r="G431" s="93">
        <v>0</v>
      </c>
      <c r="H431" s="10">
        <f t="shared" ref="H431:H437" si="67">F431*(1+G431)</f>
        <v>51</v>
      </c>
      <c r="I431" s="20" t="s">
        <v>10</v>
      </c>
      <c r="J431" s="21"/>
    </row>
    <row r="432" spans="1:15" ht="24" x14ac:dyDescent="0.25">
      <c r="A432" s="26" t="s">
        <v>125</v>
      </c>
      <c r="B432" s="9" t="s">
        <v>226</v>
      </c>
      <c r="C432" s="10">
        <v>50</v>
      </c>
      <c r="D432" s="93">
        <v>0</v>
      </c>
      <c r="E432" s="10">
        <v>50</v>
      </c>
      <c r="F432" s="10">
        <v>51</v>
      </c>
      <c r="G432" s="93">
        <v>0</v>
      </c>
      <c r="H432" s="10">
        <f t="shared" si="67"/>
        <v>51</v>
      </c>
      <c r="I432" s="20" t="s">
        <v>10</v>
      </c>
      <c r="J432" s="21" t="s">
        <v>126</v>
      </c>
    </row>
    <row r="433" spans="1:10" x14ac:dyDescent="0.25">
      <c r="A433" s="26" t="s">
        <v>127</v>
      </c>
      <c r="B433" s="9" t="s">
        <v>226</v>
      </c>
      <c r="C433" s="10">
        <v>100</v>
      </c>
      <c r="D433" s="93">
        <v>0</v>
      </c>
      <c r="E433" s="10">
        <v>100</v>
      </c>
      <c r="F433" s="10">
        <v>103</v>
      </c>
      <c r="G433" s="93">
        <v>0</v>
      </c>
      <c r="H433" s="10">
        <f t="shared" si="67"/>
        <v>103</v>
      </c>
      <c r="I433" s="20" t="s">
        <v>10</v>
      </c>
      <c r="J433" s="21" t="s">
        <v>128</v>
      </c>
    </row>
    <row r="434" spans="1:10" x14ac:dyDescent="0.25">
      <c r="A434" s="26" t="s">
        <v>129</v>
      </c>
      <c r="B434" s="9" t="s">
        <v>226</v>
      </c>
      <c r="C434" s="10">
        <v>100</v>
      </c>
      <c r="D434" s="93">
        <v>0</v>
      </c>
      <c r="E434" s="10">
        <v>100</v>
      </c>
      <c r="F434" s="10">
        <v>103</v>
      </c>
      <c r="G434" s="93">
        <v>0</v>
      </c>
      <c r="H434" s="10">
        <f t="shared" si="67"/>
        <v>103</v>
      </c>
      <c r="I434" s="20" t="s">
        <v>10</v>
      </c>
      <c r="J434" s="21" t="s">
        <v>130</v>
      </c>
    </row>
    <row r="435" spans="1:10" ht="24" x14ac:dyDescent="0.25">
      <c r="A435" s="26" t="s">
        <v>131</v>
      </c>
      <c r="B435" s="9" t="s">
        <v>226</v>
      </c>
      <c r="C435" s="10">
        <v>50</v>
      </c>
      <c r="D435" s="93">
        <v>0</v>
      </c>
      <c r="E435" s="10">
        <v>50</v>
      </c>
      <c r="F435" s="10">
        <v>51</v>
      </c>
      <c r="G435" s="93">
        <v>0</v>
      </c>
      <c r="H435" s="10">
        <f t="shared" si="67"/>
        <v>51</v>
      </c>
      <c r="I435" s="20" t="s">
        <v>10</v>
      </c>
      <c r="J435" s="21"/>
    </row>
    <row r="436" spans="1:10" ht="24" x14ac:dyDescent="0.25">
      <c r="A436" s="26" t="s">
        <v>132</v>
      </c>
      <c r="B436" s="9" t="s">
        <v>226</v>
      </c>
      <c r="C436" s="10">
        <v>100</v>
      </c>
      <c r="D436" s="93">
        <v>0</v>
      </c>
      <c r="E436" s="10">
        <v>100</v>
      </c>
      <c r="F436" s="10">
        <v>103</v>
      </c>
      <c r="G436" s="93">
        <v>0</v>
      </c>
      <c r="H436" s="10">
        <f t="shared" si="67"/>
        <v>103</v>
      </c>
      <c r="I436" s="20" t="s">
        <v>10</v>
      </c>
      <c r="J436" s="21"/>
    </row>
    <row r="437" spans="1:10" x14ac:dyDescent="0.25">
      <c r="A437" s="26" t="s">
        <v>133</v>
      </c>
      <c r="B437" s="9" t="s">
        <v>226</v>
      </c>
      <c r="C437" s="10">
        <v>80</v>
      </c>
      <c r="D437" s="93">
        <v>0</v>
      </c>
      <c r="E437" s="10">
        <v>80</v>
      </c>
      <c r="F437" s="10">
        <v>82</v>
      </c>
      <c r="G437" s="93">
        <v>0</v>
      </c>
      <c r="H437" s="10">
        <f t="shared" si="67"/>
        <v>82</v>
      </c>
      <c r="I437" s="20" t="s">
        <v>10</v>
      </c>
      <c r="J437" s="21" t="s">
        <v>134</v>
      </c>
    </row>
    <row r="438" spans="1:10" x14ac:dyDescent="0.25">
      <c r="A438" s="26" t="s">
        <v>135</v>
      </c>
      <c r="B438" s="9" t="s">
        <v>226</v>
      </c>
      <c r="C438" s="22"/>
      <c r="D438" s="72"/>
      <c r="E438" s="22"/>
      <c r="F438" s="10"/>
      <c r="G438" s="72"/>
      <c r="H438" s="22"/>
      <c r="I438" s="20"/>
      <c r="J438" s="21"/>
    </row>
    <row r="439" spans="1:10" x14ac:dyDescent="0.25">
      <c r="A439" s="26" t="s">
        <v>136</v>
      </c>
      <c r="B439" s="9" t="s">
        <v>226</v>
      </c>
      <c r="C439" s="10">
        <v>44</v>
      </c>
      <c r="D439" s="93">
        <v>0</v>
      </c>
      <c r="E439" s="10">
        <v>44</v>
      </c>
      <c r="F439" s="10">
        <v>45</v>
      </c>
      <c r="G439" s="93">
        <v>0</v>
      </c>
      <c r="H439" s="10">
        <f t="shared" ref="H439:H443" si="68">F439*(1+G439)</f>
        <v>45</v>
      </c>
      <c r="I439" s="20" t="s">
        <v>10</v>
      </c>
      <c r="J439" s="21"/>
    </row>
    <row r="440" spans="1:10" x14ac:dyDescent="0.25">
      <c r="A440" s="26" t="s">
        <v>137</v>
      </c>
      <c r="B440" s="9" t="s">
        <v>226</v>
      </c>
      <c r="C440" s="10">
        <v>27</v>
      </c>
      <c r="D440" s="93">
        <v>0</v>
      </c>
      <c r="E440" s="10">
        <v>27</v>
      </c>
      <c r="F440" s="10">
        <v>28</v>
      </c>
      <c r="G440" s="93">
        <v>0</v>
      </c>
      <c r="H440" s="10">
        <f t="shared" si="68"/>
        <v>28</v>
      </c>
      <c r="I440" s="20" t="s">
        <v>10</v>
      </c>
      <c r="J440" s="21"/>
    </row>
    <row r="441" spans="1:10" x14ac:dyDescent="0.25">
      <c r="A441" s="26" t="s">
        <v>138</v>
      </c>
      <c r="B441" s="9" t="s">
        <v>226</v>
      </c>
      <c r="C441" s="10">
        <v>35</v>
      </c>
      <c r="D441" s="93">
        <v>0</v>
      </c>
      <c r="E441" s="10">
        <v>35</v>
      </c>
      <c r="F441" s="10">
        <v>36</v>
      </c>
      <c r="G441" s="93">
        <v>0</v>
      </c>
      <c r="H441" s="10">
        <f t="shared" si="68"/>
        <v>36</v>
      </c>
      <c r="I441" s="20" t="s">
        <v>10</v>
      </c>
      <c r="J441" s="21" t="s">
        <v>139</v>
      </c>
    </row>
    <row r="442" spans="1:10" x14ac:dyDescent="0.25">
      <c r="A442" s="26" t="s">
        <v>140</v>
      </c>
      <c r="B442" s="9" t="s">
        <v>226</v>
      </c>
      <c r="C442" s="10">
        <v>218.5</v>
      </c>
      <c r="D442" s="93">
        <v>0</v>
      </c>
      <c r="E442" s="10">
        <v>218.5</v>
      </c>
      <c r="F442" s="10">
        <v>225</v>
      </c>
      <c r="G442" s="93">
        <v>0</v>
      </c>
      <c r="H442" s="10">
        <f t="shared" si="68"/>
        <v>225</v>
      </c>
      <c r="I442" s="20" t="s">
        <v>10</v>
      </c>
      <c r="J442" s="21"/>
    </row>
    <row r="443" spans="1:10" x14ac:dyDescent="0.25">
      <c r="A443" s="26" t="s">
        <v>224</v>
      </c>
      <c r="B443" s="9" t="s">
        <v>226</v>
      </c>
      <c r="C443" s="10">
        <v>60</v>
      </c>
      <c r="D443" s="93">
        <v>0</v>
      </c>
      <c r="E443" s="10">
        <v>60</v>
      </c>
      <c r="F443" s="10">
        <v>62</v>
      </c>
      <c r="G443" s="93">
        <v>0</v>
      </c>
      <c r="H443" s="10">
        <f t="shared" si="68"/>
        <v>62</v>
      </c>
      <c r="I443" s="20" t="s">
        <v>10</v>
      </c>
      <c r="J443" s="21"/>
    </row>
    <row r="444" spans="1:10" s="101" customFormat="1" x14ac:dyDescent="0.25">
      <c r="A444" s="13" t="s">
        <v>391</v>
      </c>
      <c r="B444" s="14" t="s">
        <v>142</v>
      </c>
      <c r="C444" s="15">
        <v>380</v>
      </c>
      <c r="D444" s="16">
        <v>0</v>
      </c>
      <c r="E444" s="15">
        <v>380</v>
      </c>
      <c r="F444" s="15">
        <v>391</v>
      </c>
      <c r="G444" s="16">
        <v>0</v>
      </c>
      <c r="H444" s="15">
        <f>+F444*(1+G444)</f>
        <v>391</v>
      </c>
      <c r="I444" s="17" t="s">
        <v>10</v>
      </c>
      <c r="J444" s="18"/>
    </row>
    <row r="445" spans="1:10" x14ac:dyDescent="0.25">
      <c r="A445" s="13" t="s">
        <v>392</v>
      </c>
      <c r="B445" s="14" t="s">
        <v>225</v>
      </c>
      <c r="C445" s="90"/>
      <c r="D445" s="79"/>
      <c r="E445" s="63"/>
      <c r="F445" s="15"/>
      <c r="G445" s="79"/>
      <c r="H445" s="63"/>
      <c r="I445" s="17"/>
      <c r="J445" s="18"/>
    </row>
    <row r="446" spans="1:10" x14ac:dyDescent="0.25">
      <c r="A446" s="45" t="s">
        <v>1334</v>
      </c>
      <c r="B446" s="46" t="s">
        <v>225</v>
      </c>
      <c r="C446" s="10">
        <v>25</v>
      </c>
      <c r="D446" s="93">
        <v>0</v>
      </c>
      <c r="E446" s="10">
        <v>25</v>
      </c>
      <c r="F446" s="22">
        <v>26</v>
      </c>
      <c r="G446" s="93">
        <v>0</v>
      </c>
      <c r="H446" s="10">
        <f>F446*(1+G446)</f>
        <v>26</v>
      </c>
      <c r="I446" s="20" t="s">
        <v>10</v>
      </c>
      <c r="J446" s="21"/>
    </row>
    <row r="447" spans="1:10" x14ac:dyDescent="0.25">
      <c r="A447" s="45" t="s">
        <v>1335</v>
      </c>
      <c r="B447" s="46" t="s">
        <v>225</v>
      </c>
      <c r="C447" s="10">
        <v>50</v>
      </c>
      <c r="D447" s="93">
        <v>0</v>
      </c>
      <c r="E447" s="10">
        <v>50</v>
      </c>
      <c r="F447" s="22">
        <v>51</v>
      </c>
      <c r="G447" s="93">
        <v>0</v>
      </c>
      <c r="H447" s="10">
        <f t="shared" ref="H447:H448" si="69">F447*(1+G447)</f>
        <v>51</v>
      </c>
      <c r="I447" s="20" t="s">
        <v>10</v>
      </c>
      <c r="J447" s="21"/>
    </row>
    <row r="448" spans="1:10" x14ac:dyDescent="0.25">
      <c r="A448" s="47" t="s">
        <v>144</v>
      </c>
      <c r="B448" s="46" t="s">
        <v>225</v>
      </c>
      <c r="C448" s="10">
        <v>12</v>
      </c>
      <c r="D448" s="93">
        <v>0</v>
      </c>
      <c r="E448" s="10">
        <v>12</v>
      </c>
      <c r="F448" s="22">
        <v>12</v>
      </c>
      <c r="G448" s="93">
        <v>0</v>
      </c>
      <c r="H448" s="10">
        <f t="shared" si="69"/>
        <v>12</v>
      </c>
      <c r="I448" s="20" t="s">
        <v>10</v>
      </c>
      <c r="J448" s="21"/>
    </row>
    <row r="449" spans="1:10" x14ac:dyDescent="0.25">
      <c r="A449" s="45" t="s">
        <v>145</v>
      </c>
      <c r="B449" s="46" t="s">
        <v>225</v>
      </c>
      <c r="C449" s="10"/>
      <c r="D449" s="72"/>
      <c r="E449" s="10"/>
      <c r="F449" s="22"/>
      <c r="G449" s="72"/>
      <c r="H449" s="10"/>
      <c r="I449" s="20"/>
      <c r="J449" s="21"/>
    </row>
    <row r="450" spans="1:10" x14ac:dyDescent="0.25">
      <c r="A450" s="48" t="s">
        <v>146</v>
      </c>
      <c r="B450" s="46" t="s">
        <v>225</v>
      </c>
      <c r="C450" s="10">
        <v>70</v>
      </c>
      <c r="D450" s="93">
        <v>0</v>
      </c>
      <c r="E450" s="10">
        <v>70</v>
      </c>
      <c r="F450" s="22">
        <v>72</v>
      </c>
      <c r="G450" s="93">
        <v>0</v>
      </c>
      <c r="H450" s="10">
        <f t="shared" ref="H450:H460" si="70">F450*(1+G450)</f>
        <v>72</v>
      </c>
      <c r="I450" s="20" t="s">
        <v>10</v>
      </c>
      <c r="J450" s="21"/>
    </row>
    <row r="451" spans="1:10" x14ac:dyDescent="0.25">
      <c r="A451" s="49" t="s">
        <v>250</v>
      </c>
      <c r="B451" s="46" t="s">
        <v>225</v>
      </c>
      <c r="C451" s="10">
        <v>50</v>
      </c>
      <c r="D451" s="93">
        <v>0</v>
      </c>
      <c r="E451" s="10">
        <v>50</v>
      </c>
      <c r="F451" s="22">
        <v>51</v>
      </c>
      <c r="G451" s="93">
        <v>0</v>
      </c>
      <c r="H451" s="10">
        <f t="shared" si="70"/>
        <v>51</v>
      </c>
      <c r="I451" s="20" t="s">
        <v>10</v>
      </c>
      <c r="J451" s="21"/>
    </row>
    <row r="452" spans="1:10" ht="24" x14ac:dyDescent="0.25">
      <c r="A452" s="49" t="s">
        <v>251</v>
      </c>
      <c r="B452" s="46" t="s">
        <v>225</v>
      </c>
      <c r="C452" s="10">
        <v>50</v>
      </c>
      <c r="D452" s="93">
        <v>0</v>
      </c>
      <c r="E452" s="10">
        <v>50</v>
      </c>
      <c r="F452" s="22">
        <v>51</v>
      </c>
      <c r="G452" s="93">
        <v>0</v>
      </c>
      <c r="H452" s="10">
        <f t="shared" si="70"/>
        <v>51</v>
      </c>
      <c r="I452" s="20" t="s">
        <v>10</v>
      </c>
      <c r="J452" s="21"/>
    </row>
    <row r="453" spans="1:10" x14ac:dyDescent="0.25">
      <c r="A453" s="49" t="s">
        <v>252</v>
      </c>
      <c r="B453" s="46" t="s">
        <v>225</v>
      </c>
      <c r="C453" s="10">
        <v>45</v>
      </c>
      <c r="D453" s="93">
        <v>0</v>
      </c>
      <c r="E453" s="10">
        <v>45</v>
      </c>
      <c r="F453" s="22">
        <v>46</v>
      </c>
      <c r="G453" s="93">
        <v>0</v>
      </c>
      <c r="H453" s="10">
        <f t="shared" si="70"/>
        <v>46</v>
      </c>
      <c r="I453" s="20" t="s">
        <v>10</v>
      </c>
      <c r="J453" s="21"/>
    </row>
    <row r="454" spans="1:10" x14ac:dyDescent="0.25">
      <c r="A454" s="49" t="s">
        <v>147</v>
      </c>
      <c r="B454" s="46" t="s">
        <v>225</v>
      </c>
      <c r="C454" s="10">
        <v>100</v>
      </c>
      <c r="D454" s="93">
        <v>0</v>
      </c>
      <c r="E454" s="10">
        <v>100</v>
      </c>
      <c r="F454" s="22">
        <v>103</v>
      </c>
      <c r="G454" s="93">
        <v>0</v>
      </c>
      <c r="H454" s="10">
        <f t="shared" si="70"/>
        <v>103</v>
      </c>
      <c r="I454" s="20" t="s">
        <v>10</v>
      </c>
      <c r="J454" s="21"/>
    </row>
    <row r="455" spans="1:10" x14ac:dyDescent="0.25">
      <c r="A455" s="49" t="s">
        <v>148</v>
      </c>
      <c r="B455" s="46" t="s">
        <v>225</v>
      </c>
      <c r="C455" s="10">
        <v>50</v>
      </c>
      <c r="D455" s="93">
        <v>0</v>
      </c>
      <c r="E455" s="10">
        <v>50</v>
      </c>
      <c r="F455" s="22">
        <v>51</v>
      </c>
      <c r="G455" s="93">
        <v>0</v>
      </c>
      <c r="H455" s="10">
        <f t="shared" si="70"/>
        <v>51</v>
      </c>
      <c r="I455" s="20" t="s">
        <v>10</v>
      </c>
      <c r="J455" s="21"/>
    </row>
    <row r="456" spans="1:10" x14ac:dyDescent="0.25">
      <c r="A456" s="49" t="s">
        <v>149</v>
      </c>
      <c r="B456" s="46" t="s">
        <v>225</v>
      </c>
      <c r="C456" s="10">
        <v>102</v>
      </c>
      <c r="D456" s="93">
        <v>0</v>
      </c>
      <c r="E456" s="10">
        <v>102</v>
      </c>
      <c r="F456" s="22">
        <v>105</v>
      </c>
      <c r="G456" s="93">
        <v>0</v>
      </c>
      <c r="H456" s="10">
        <f t="shared" si="70"/>
        <v>105</v>
      </c>
      <c r="I456" s="20" t="s">
        <v>10</v>
      </c>
      <c r="J456" s="21"/>
    </row>
    <row r="457" spans="1:10" x14ac:dyDescent="0.25">
      <c r="A457" s="49" t="s">
        <v>150</v>
      </c>
      <c r="B457" s="46" t="s">
        <v>225</v>
      </c>
      <c r="C457" s="10">
        <v>15</v>
      </c>
      <c r="D457" s="93">
        <v>0</v>
      </c>
      <c r="E457" s="10">
        <v>15</v>
      </c>
      <c r="F457" s="22">
        <v>15</v>
      </c>
      <c r="G457" s="93">
        <v>0</v>
      </c>
      <c r="H457" s="10">
        <f t="shared" si="70"/>
        <v>15</v>
      </c>
      <c r="I457" s="20" t="s">
        <v>10</v>
      </c>
      <c r="J457" s="21"/>
    </row>
    <row r="458" spans="1:10" ht="24" x14ac:dyDescent="0.25">
      <c r="A458" s="49" t="s">
        <v>151</v>
      </c>
      <c r="B458" s="46" t="s">
        <v>225</v>
      </c>
      <c r="C458" s="10">
        <v>25</v>
      </c>
      <c r="D458" s="93">
        <v>0</v>
      </c>
      <c r="E458" s="10">
        <v>25</v>
      </c>
      <c r="F458" s="22">
        <v>26</v>
      </c>
      <c r="G458" s="93">
        <v>0</v>
      </c>
      <c r="H458" s="10">
        <f t="shared" si="70"/>
        <v>26</v>
      </c>
      <c r="I458" s="20" t="s">
        <v>10</v>
      </c>
      <c r="J458" s="21"/>
    </row>
    <row r="459" spans="1:10" ht="24" x14ac:dyDescent="0.25">
      <c r="A459" s="49" t="s">
        <v>253</v>
      </c>
      <c r="B459" s="46" t="s">
        <v>225</v>
      </c>
      <c r="C459" s="10">
        <v>20</v>
      </c>
      <c r="D459" s="93">
        <v>0</v>
      </c>
      <c r="E459" s="10">
        <v>20</v>
      </c>
      <c r="F459" s="22">
        <v>21</v>
      </c>
      <c r="G459" s="93">
        <v>0</v>
      </c>
      <c r="H459" s="10">
        <f t="shared" si="70"/>
        <v>21</v>
      </c>
      <c r="I459" s="20" t="s">
        <v>10</v>
      </c>
      <c r="J459" s="21"/>
    </row>
    <row r="460" spans="1:10" ht="24" x14ac:dyDescent="0.25">
      <c r="A460" s="49" t="s">
        <v>254</v>
      </c>
      <c r="B460" s="46" t="s">
        <v>225</v>
      </c>
      <c r="C460" s="10">
        <v>56</v>
      </c>
      <c r="D460" s="93">
        <v>0</v>
      </c>
      <c r="E460" s="10">
        <v>56</v>
      </c>
      <c r="F460" s="22">
        <v>58</v>
      </c>
      <c r="G460" s="93">
        <v>0</v>
      </c>
      <c r="H460" s="10">
        <f t="shared" si="70"/>
        <v>58</v>
      </c>
      <c r="I460" s="20" t="s">
        <v>10</v>
      </c>
      <c r="J460" s="21"/>
    </row>
    <row r="461" spans="1:10" ht="36" x14ac:dyDescent="0.25">
      <c r="A461" s="13" t="s">
        <v>1337</v>
      </c>
      <c r="B461" s="14" t="s">
        <v>161</v>
      </c>
      <c r="C461" s="15">
        <v>42</v>
      </c>
      <c r="D461" s="16">
        <v>0.2</v>
      </c>
      <c r="E461" s="15">
        <v>50.4</v>
      </c>
      <c r="F461" s="15">
        <v>43</v>
      </c>
      <c r="G461" s="16">
        <v>0.2</v>
      </c>
      <c r="H461" s="15">
        <f>F461*(1+G461)</f>
        <v>51.6</v>
      </c>
      <c r="I461" s="17" t="s">
        <v>7</v>
      </c>
      <c r="J461" s="18" t="s">
        <v>162</v>
      </c>
    </row>
    <row r="462" spans="1:10" x14ac:dyDescent="0.25">
      <c r="A462" s="13" t="s">
        <v>1338</v>
      </c>
      <c r="B462" s="14" t="s">
        <v>25</v>
      </c>
      <c r="C462" s="60">
        <v>250</v>
      </c>
      <c r="D462" s="16">
        <v>0</v>
      </c>
      <c r="E462" s="37">
        <v>250</v>
      </c>
      <c r="F462" s="15">
        <v>257</v>
      </c>
      <c r="G462" s="16">
        <v>0</v>
      </c>
      <c r="H462" s="37">
        <f>F462*(1+G462)</f>
        <v>257</v>
      </c>
      <c r="I462" s="17" t="s">
        <v>10</v>
      </c>
      <c r="J462" s="18"/>
    </row>
    <row r="463" spans="1:10" s="101" customFormat="1" ht="36" x14ac:dyDescent="0.25">
      <c r="A463" s="13" t="s">
        <v>1339</v>
      </c>
      <c r="B463" s="14" t="s">
        <v>142</v>
      </c>
      <c r="C463" s="60">
        <v>100</v>
      </c>
      <c r="D463" s="16">
        <v>0</v>
      </c>
      <c r="E463" s="37">
        <v>100</v>
      </c>
      <c r="F463" s="15">
        <v>103</v>
      </c>
      <c r="G463" s="16">
        <v>0</v>
      </c>
      <c r="H463" s="37">
        <f t="shared" ref="H463:H466" si="71">F463*(1+G463)</f>
        <v>103</v>
      </c>
      <c r="I463" s="17" t="s">
        <v>10</v>
      </c>
      <c r="J463" s="18"/>
    </row>
    <row r="464" spans="1:10" x14ac:dyDescent="0.25">
      <c r="A464" s="13" t="s">
        <v>1340</v>
      </c>
      <c r="B464" s="14" t="s">
        <v>225</v>
      </c>
      <c r="C464" s="15">
        <v>282</v>
      </c>
      <c r="D464" s="16">
        <v>0</v>
      </c>
      <c r="E464" s="37">
        <v>282</v>
      </c>
      <c r="F464" s="15">
        <v>290</v>
      </c>
      <c r="G464" s="16">
        <v>0</v>
      </c>
      <c r="H464" s="37">
        <f t="shared" si="71"/>
        <v>290</v>
      </c>
      <c r="I464" s="17" t="s">
        <v>10</v>
      </c>
      <c r="J464" s="18"/>
    </row>
    <row r="465" spans="1:10" x14ac:dyDescent="0.25">
      <c r="A465" s="13" t="s">
        <v>1341</v>
      </c>
      <c r="B465" s="14" t="s">
        <v>225</v>
      </c>
      <c r="C465" s="15">
        <v>282</v>
      </c>
      <c r="D465" s="16">
        <v>0</v>
      </c>
      <c r="E465" s="37">
        <v>282</v>
      </c>
      <c r="F465" s="15">
        <v>290</v>
      </c>
      <c r="G465" s="16">
        <v>0</v>
      </c>
      <c r="H465" s="37">
        <f t="shared" si="71"/>
        <v>290</v>
      </c>
      <c r="I465" s="17" t="s">
        <v>10</v>
      </c>
      <c r="J465" s="18" t="s">
        <v>1343</v>
      </c>
    </row>
    <row r="466" spans="1:10" s="1" customFormat="1" x14ac:dyDescent="0.25">
      <c r="A466" s="13" t="s">
        <v>1342</v>
      </c>
      <c r="B466" s="14" t="s">
        <v>226</v>
      </c>
      <c r="C466" s="15">
        <v>25</v>
      </c>
      <c r="D466" s="16">
        <v>0</v>
      </c>
      <c r="E466" s="15">
        <v>25</v>
      </c>
      <c r="F466" s="15">
        <v>26</v>
      </c>
      <c r="G466" s="16">
        <v>0</v>
      </c>
      <c r="H466" s="15">
        <f t="shared" si="71"/>
        <v>26</v>
      </c>
      <c r="I466" s="17" t="s">
        <v>10</v>
      </c>
      <c r="J466" s="18"/>
    </row>
    <row r="467" spans="1:10" s="1" customFormat="1" ht="24" x14ac:dyDescent="0.25">
      <c r="A467" s="13" t="s">
        <v>1493</v>
      </c>
      <c r="B467" s="14" t="s">
        <v>226</v>
      </c>
      <c r="C467" s="15">
        <v>25</v>
      </c>
      <c r="D467" s="16">
        <v>0</v>
      </c>
      <c r="E467" s="15">
        <v>25</v>
      </c>
      <c r="F467" s="15">
        <v>69.540000000000006</v>
      </c>
      <c r="G467" s="16">
        <v>2.1000000000000001E-2</v>
      </c>
      <c r="H467" s="15">
        <f t="shared" ref="H467" si="72">F467*(1+G467)</f>
        <v>71.000339999999994</v>
      </c>
      <c r="I467" s="17" t="s">
        <v>10</v>
      </c>
      <c r="J467" s="18" t="s">
        <v>1494</v>
      </c>
    </row>
    <row r="468" spans="1:10" s="1" customFormat="1" ht="24" x14ac:dyDescent="0.25">
      <c r="A468" s="13" t="s">
        <v>1231</v>
      </c>
      <c r="B468" s="14"/>
      <c r="C468" s="15"/>
      <c r="D468" s="16"/>
      <c r="E468" s="15"/>
      <c r="F468" s="15"/>
      <c r="G468" s="16"/>
      <c r="H468" s="15"/>
      <c r="I468" s="17"/>
      <c r="J468" s="18" t="s">
        <v>1232</v>
      </c>
    </row>
    <row r="475" spans="1:10" s="101" customFormat="1" x14ac:dyDescent="0.25"/>
    <row r="476" spans="1:10" s="101" customFormat="1" x14ac:dyDescent="0.25"/>
    <row r="477" spans="1:10" s="101" customFormat="1" x14ac:dyDescent="0.25"/>
    <row r="478" spans="1:10" s="101" customFormat="1" x14ac:dyDescent="0.25"/>
    <row r="479" spans="1:10" s="101" customFormat="1" x14ac:dyDescent="0.25"/>
    <row r="480" spans="1:10" s="101" customFormat="1" x14ac:dyDescent="0.25"/>
    <row r="481" spans="3:12" s="101" customFormat="1" x14ac:dyDescent="0.25"/>
    <row r="482" spans="3:12" s="101" customFormat="1" x14ac:dyDescent="0.25"/>
    <row r="483" spans="3:12" s="101" customFormat="1" x14ac:dyDescent="0.25"/>
    <row r="484" spans="3:12" s="101" customFormat="1" x14ac:dyDescent="0.25"/>
    <row r="485" spans="3:12" s="101" customFormat="1" x14ac:dyDescent="0.25">
      <c r="K485" s="102"/>
      <c r="L485" s="102"/>
    </row>
    <row r="487" spans="3:12" s="101" customFormat="1" x14ac:dyDescent="0.25">
      <c r="C487" s="117"/>
      <c r="D487" s="118"/>
      <c r="E487" s="119"/>
      <c r="F487" s="117"/>
      <c r="G487" s="118"/>
      <c r="H487" s="119"/>
      <c r="J487" s="120"/>
    </row>
  </sheetData>
  <autoFilter ref="A1:O468"/>
  <mergeCells count="4">
    <mergeCell ref="A2:J2"/>
    <mergeCell ref="A326:J326"/>
    <mergeCell ref="A389:J389"/>
    <mergeCell ref="A386:J386"/>
  </mergeCells>
  <dataValidations count="2">
    <dataValidation type="list" allowBlank="1" showInputMessage="1" showErrorMessage="1" sqref="I256:I262 I426:I427 I264:I273">
      <formula1>$J$3:$J$4</formula1>
    </dataValidation>
    <dataValidation type="list" allowBlank="1" showInputMessage="1" showErrorMessage="1" sqref="I290:I292 I286:I288 I282:I284 I92:I109 I111:I119 I122:I124 I126:I128 I274 I361 I357:I358 I354:I355 I371:I373 I366:I369 I363:I364 I431:I437 I348:I350 I246:I254 I11:I15 I17:I20 I5:I9 I45:I46 I130:I133 I409:I411 I329:I336 I403 I34:I43 I49:I89 I392:I396 I318:I325 I413:I415 I135:I244 I423 I304:I305 I327 I439:I444 I308:I314 I401 I342:I345 I276:I279 I375:I385 I446:I448 I22:I31 I294:I301 I387:I388 I398:I399 I450:I467">
      <formula1>#REF!</formula1>
    </dataValidation>
  </dataValidations>
  <hyperlinks>
    <hyperlink ref="J30" location="'ANNEXE 1-4'!A1" display="CF ANNEXE"/>
    <hyperlink ref="J324" location="'ANNEXE 6-5'!A1" display="CF ANNEXE 6-5"/>
    <hyperlink ref="J344" r:id="rId1"/>
    <hyperlink ref="J423" location="'ANNEXE 11-3'!A1" display="CF ANNEXE 11-3"/>
    <hyperlink ref="J428" location="'ANNEXE 12-2'!A1" display="CF ANNEXE 12-2"/>
    <hyperlink ref="J426" location="'ANNEXE 12-1'!A1" display="CF ANNEXE 12-1"/>
    <hyperlink ref="J468" location="'ANNEXE 14'!A1" display="CF.ANNEXE 14"/>
  </hyperlinks>
  <printOptions horizontalCentered="1"/>
  <pageMargins left="0.25" right="0.25" top="0.75" bottom="0.75" header="0.3" footer="0.3"/>
  <pageSetup paperSize="9" scale="10" orientation="portrait" r:id="rId2"/>
  <rowBreaks count="5" manualBreakCount="5">
    <brk id="63" max="8" man="1"/>
    <brk id="122" max="8" man="1"/>
    <brk id="149" max="8" man="1"/>
    <brk id="204" max="8" man="1"/>
    <brk id="46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opLeftCell="A64" zoomScaleNormal="100" workbookViewId="0">
      <selection activeCell="A14" sqref="A14"/>
    </sheetView>
  </sheetViews>
  <sheetFormatPr baseColWidth="10" defaultColWidth="16.42578125" defaultRowHeight="15" x14ac:dyDescent="0.25"/>
  <cols>
    <col min="1" max="1" width="76.7109375" style="263" customWidth="1"/>
    <col min="2" max="2" width="18.5703125" style="307" customWidth="1"/>
    <col min="3" max="3" width="15.42578125" style="425" customWidth="1"/>
    <col min="4" max="4" width="71.42578125" style="263" customWidth="1"/>
    <col min="5" max="16384" width="16.42578125" style="263"/>
  </cols>
  <sheetData>
    <row r="1" spans="1:8" ht="16.5" thickBot="1" x14ac:dyDescent="0.3">
      <c r="A1" s="547" t="s">
        <v>1184</v>
      </c>
      <c r="B1" s="548"/>
      <c r="C1" s="548"/>
      <c r="D1" s="549"/>
      <c r="E1" s="262"/>
      <c r="F1" s="262"/>
      <c r="G1" s="262"/>
      <c r="H1" s="262"/>
    </row>
    <row r="2" spans="1:8" ht="16.5" thickBot="1" x14ac:dyDescent="0.3">
      <c r="A2" s="264" t="s">
        <v>0</v>
      </c>
      <c r="B2" s="265" t="s">
        <v>879</v>
      </c>
      <c r="C2" s="422" t="s">
        <v>1385</v>
      </c>
      <c r="D2" s="266" t="s">
        <v>4</v>
      </c>
    </row>
    <row r="3" spans="1:8" ht="16.5" thickBot="1" x14ac:dyDescent="0.3">
      <c r="A3" s="267" t="s">
        <v>880</v>
      </c>
      <c r="B3" s="268" t="s">
        <v>881</v>
      </c>
      <c r="C3" s="269"/>
      <c r="D3" s="270"/>
    </row>
    <row r="4" spans="1:8" x14ac:dyDescent="0.25">
      <c r="A4" s="271" t="s">
        <v>882</v>
      </c>
      <c r="B4" s="272"/>
      <c r="C4" s="423"/>
      <c r="D4" s="273"/>
    </row>
    <row r="5" spans="1:8" ht="30" x14ac:dyDescent="0.25">
      <c r="A5" s="274" t="s">
        <v>883</v>
      </c>
      <c r="B5" s="275"/>
      <c r="C5" s="277"/>
      <c r="D5" s="276" t="s">
        <v>884</v>
      </c>
    </row>
    <row r="6" spans="1:8" ht="30" x14ac:dyDescent="0.25">
      <c r="A6" s="274" t="s">
        <v>885</v>
      </c>
      <c r="B6" s="275"/>
      <c r="C6" s="277">
        <v>150</v>
      </c>
      <c r="D6" s="276" t="s">
        <v>886</v>
      </c>
    </row>
    <row r="7" spans="1:8" ht="30" x14ac:dyDescent="0.25">
      <c r="A7" s="278" t="s">
        <v>887</v>
      </c>
      <c r="B7" s="279"/>
      <c r="C7" s="280" t="s">
        <v>888</v>
      </c>
      <c r="D7" s="281" t="s">
        <v>889</v>
      </c>
    </row>
    <row r="8" spans="1:8" ht="21" customHeight="1" thickBot="1" x14ac:dyDescent="0.3">
      <c r="A8" s="282" t="s">
        <v>890</v>
      </c>
      <c r="B8" s="283"/>
      <c r="C8" s="284" t="s">
        <v>888</v>
      </c>
      <c r="D8" s="285" t="s">
        <v>891</v>
      </c>
    </row>
    <row r="9" spans="1:8" ht="16.5" thickBot="1" x14ac:dyDescent="0.3">
      <c r="A9" s="286" t="s">
        <v>892</v>
      </c>
      <c r="B9" s="287" t="s">
        <v>893</v>
      </c>
      <c r="C9" s="424"/>
      <c r="D9" s="288"/>
    </row>
    <row r="10" spans="1:8" x14ac:dyDescent="0.25">
      <c r="A10" s="271" t="s">
        <v>894</v>
      </c>
      <c r="B10" s="272"/>
      <c r="C10" s="423"/>
      <c r="D10" s="273"/>
    </row>
    <row r="11" spans="1:8" x14ac:dyDescent="0.25">
      <c r="A11" s="289" t="s">
        <v>895</v>
      </c>
      <c r="B11" s="290"/>
      <c r="C11" s="277">
        <v>1</v>
      </c>
      <c r="D11" s="291" t="s">
        <v>896</v>
      </c>
    </row>
    <row r="12" spans="1:8" x14ac:dyDescent="0.25">
      <c r="A12" s="289" t="s">
        <v>897</v>
      </c>
      <c r="B12" s="290"/>
      <c r="C12" s="277">
        <v>2</v>
      </c>
      <c r="D12" s="291" t="s">
        <v>896</v>
      </c>
    </row>
    <row r="13" spans="1:8" x14ac:dyDescent="0.25">
      <c r="A13" s="289" t="s">
        <v>898</v>
      </c>
      <c r="B13" s="290"/>
      <c r="C13" s="277">
        <v>1</v>
      </c>
      <c r="D13" s="291" t="s">
        <v>896</v>
      </c>
    </row>
    <row r="14" spans="1:8" x14ac:dyDescent="0.25">
      <c r="A14" s="289" t="s">
        <v>899</v>
      </c>
      <c r="B14" s="290"/>
      <c r="C14" s="277">
        <v>1.2</v>
      </c>
      <c r="D14" s="291" t="s">
        <v>896</v>
      </c>
    </row>
    <row r="15" spans="1:8" x14ac:dyDescent="0.25">
      <c r="A15" s="289" t="s">
        <v>900</v>
      </c>
      <c r="B15" s="290"/>
      <c r="C15" s="277">
        <v>1.5</v>
      </c>
      <c r="D15" s="291" t="s">
        <v>896</v>
      </c>
    </row>
    <row r="16" spans="1:8" x14ac:dyDescent="0.25">
      <c r="A16" s="289" t="s">
        <v>901</v>
      </c>
      <c r="B16" s="290"/>
      <c r="C16" s="277">
        <v>1.5</v>
      </c>
      <c r="D16" s="291" t="s">
        <v>896</v>
      </c>
    </row>
    <row r="17" spans="1:4" x14ac:dyDescent="0.25">
      <c r="A17" s="289" t="s">
        <v>902</v>
      </c>
      <c r="B17" s="290"/>
      <c r="C17" s="277">
        <v>2.5</v>
      </c>
      <c r="D17" s="291" t="s">
        <v>903</v>
      </c>
    </row>
    <row r="18" spans="1:4" x14ac:dyDescent="0.25">
      <c r="A18" s="289" t="s">
        <v>904</v>
      </c>
      <c r="B18" s="290"/>
      <c r="C18" s="277">
        <v>1.5</v>
      </c>
      <c r="D18" s="291" t="s">
        <v>905</v>
      </c>
    </row>
    <row r="19" spans="1:4" x14ac:dyDescent="0.25">
      <c r="A19" s="289" t="s">
        <v>906</v>
      </c>
      <c r="B19" s="290"/>
      <c r="C19" s="277">
        <v>0.9</v>
      </c>
      <c r="D19" s="291" t="s">
        <v>907</v>
      </c>
    </row>
    <row r="20" spans="1:4" x14ac:dyDescent="0.25">
      <c r="A20" s="289" t="s">
        <v>908</v>
      </c>
      <c r="B20" s="290"/>
      <c r="C20" s="277">
        <v>0.5</v>
      </c>
      <c r="D20" s="291" t="s">
        <v>905</v>
      </c>
    </row>
    <row r="21" spans="1:4" x14ac:dyDescent="0.25">
      <c r="A21" s="289" t="s">
        <v>909</v>
      </c>
      <c r="B21" s="290"/>
      <c r="C21" s="277">
        <v>0.5</v>
      </c>
      <c r="D21" s="291" t="s">
        <v>905</v>
      </c>
    </row>
    <row r="22" spans="1:4" x14ac:dyDescent="0.25">
      <c r="A22" s="289" t="s">
        <v>910</v>
      </c>
      <c r="B22" s="290"/>
      <c r="C22" s="277">
        <v>1.5</v>
      </c>
      <c r="D22" s="291" t="s">
        <v>905</v>
      </c>
    </row>
    <row r="23" spans="1:4" x14ac:dyDescent="0.25">
      <c r="A23" s="289" t="s">
        <v>911</v>
      </c>
      <c r="B23" s="290"/>
      <c r="C23" s="277">
        <v>1</v>
      </c>
      <c r="D23" s="291" t="s">
        <v>903</v>
      </c>
    </row>
    <row r="24" spans="1:4" x14ac:dyDescent="0.25">
      <c r="A24" s="289" t="s">
        <v>912</v>
      </c>
      <c r="B24" s="290"/>
      <c r="C24" s="277">
        <v>2.5</v>
      </c>
      <c r="D24" s="291" t="s">
        <v>913</v>
      </c>
    </row>
    <row r="25" spans="1:4" s="292" customFormat="1" x14ac:dyDescent="0.25">
      <c r="A25" s="289" t="s">
        <v>914</v>
      </c>
      <c r="B25" s="290"/>
      <c r="C25" s="277">
        <v>2.5</v>
      </c>
      <c r="D25" s="291" t="s">
        <v>913</v>
      </c>
    </row>
    <row r="26" spans="1:4" x14ac:dyDescent="0.25">
      <c r="A26" s="289" t="s">
        <v>915</v>
      </c>
      <c r="B26" s="290"/>
      <c r="C26" s="277">
        <v>1.5</v>
      </c>
      <c r="D26" s="291" t="s">
        <v>905</v>
      </c>
    </row>
    <row r="27" spans="1:4" s="292" customFormat="1" x14ac:dyDescent="0.25">
      <c r="A27" s="289" t="s">
        <v>916</v>
      </c>
      <c r="B27" s="290"/>
      <c r="C27" s="277">
        <v>1.5</v>
      </c>
      <c r="D27" s="291" t="s">
        <v>917</v>
      </c>
    </row>
    <row r="28" spans="1:4" x14ac:dyDescent="0.25">
      <c r="A28" s="289" t="s">
        <v>918</v>
      </c>
      <c r="B28" s="290"/>
      <c r="C28" s="277">
        <v>0.5</v>
      </c>
      <c r="D28" s="291" t="s">
        <v>919</v>
      </c>
    </row>
    <row r="29" spans="1:4" x14ac:dyDescent="0.25">
      <c r="A29" s="289" t="s">
        <v>920</v>
      </c>
      <c r="B29" s="290"/>
      <c r="C29" s="277">
        <v>1</v>
      </c>
      <c r="D29" s="291" t="s">
        <v>921</v>
      </c>
    </row>
    <row r="30" spans="1:4" x14ac:dyDescent="0.25">
      <c r="A30" s="289" t="s">
        <v>922</v>
      </c>
      <c r="B30" s="290"/>
      <c r="C30" s="277">
        <v>0.6</v>
      </c>
      <c r="D30" s="291" t="s">
        <v>921</v>
      </c>
    </row>
    <row r="31" spans="1:4" x14ac:dyDescent="0.25">
      <c r="A31" s="289" t="s">
        <v>923</v>
      </c>
      <c r="B31" s="290"/>
      <c r="C31" s="277">
        <v>1.5</v>
      </c>
      <c r="D31" s="291" t="s">
        <v>907</v>
      </c>
    </row>
    <row r="32" spans="1:4" x14ac:dyDescent="0.25">
      <c r="A32" s="289" t="s">
        <v>923</v>
      </c>
      <c r="B32" s="290"/>
      <c r="C32" s="277">
        <v>1</v>
      </c>
      <c r="D32" s="291" t="s">
        <v>924</v>
      </c>
    </row>
    <row r="33" spans="1:4" x14ac:dyDescent="0.25">
      <c r="A33" s="289" t="s">
        <v>925</v>
      </c>
      <c r="B33" s="290"/>
      <c r="C33" s="277">
        <v>1.5</v>
      </c>
      <c r="D33" s="291" t="s">
        <v>905</v>
      </c>
    </row>
    <row r="34" spans="1:4" x14ac:dyDescent="0.25">
      <c r="A34" s="289" t="s">
        <v>925</v>
      </c>
      <c r="B34" s="290"/>
      <c r="C34" s="277">
        <v>2.5</v>
      </c>
      <c r="D34" s="291" t="s">
        <v>907</v>
      </c>
    </row>
    <row r="35" spans="1:4" x14ac:dyDescent="0.25">
      <c r="A35" s="289" t="s">
        <v>926</v>
      </c>
      <c r="B35" s="290"/>
      <c r="C35" s="277">
        <v>1.5</v>
      </c>
      <c r="D35" s="291" t="s">
        <v>927</v>
      </c>
    </row>
    <row r="36" spans="1:4" x14ac:dyDescent="0.25">
      <c r="A36" s="289" t="s">
        <v>928</v>
      </c>
      <c r="B36" s="290"/>
      <c r="C36" s="277">
        <v>1.5</v>
      </c>
      <c r="D36" s="291" t="s">
        <v>927</v>
      </c>
    </row>
    <row r="37" spans="1:4" x14ac:dyDescent="0.25">
      <c r="A37" s="289" t="s">
        <v>928</v>
      </c>
      <c r="B37" s="290"/>
      <c r="C37" s="277">
        <v>2.5</v>
      </c>
      <c r="D37" s="291" t="s">
        <v>929</v>
      </c>
    </row>
    <row r="38" spans="1:4" x14ac:dyDescent="0.25">
      <c r="A38" s="289" t="s">
        <v>930</v>
      </c>
      <c r="B38" s="290"/>
      <c r="C38" s="277">
        <v>2</v>
      </c>
      <c r="D38" s="291" t="s">
        <v>931</v>
      </c>
    </row>
    <row r="39" spans="1:4" x14ac:dyDescent="0.25">
      <c r="A39" s="289" t="s">
        <v>932</v>
      </c>
      <c r="B39" s="290"/>
      <c r="C39" s="277">
        <v>1.5</v>
      </c>
      <c r="D39" s="291"/>
    </row>
    <row r="40" spans="1:4" x14ac:dyDescent="0.25">
      <c r="A40" s="289" t="s">
        <v>933</v>
      </c>
      <c r="B40" s="290"/>
      <c r="C40" s="277">
        <v>1</v>
      </c>
      <c r="D40" s="291" t="s">
        <v>934</v>
      </c>
    </row>
    <row r="41" spans="1:4" x14ac:dyDescent="0.25">
      <c r="A41" s="289" t="s">
        <v>935</v>
      </c>
      <c r="B41" s="290"/>
      <c r="C41" s="277">
        <v>1</v>
      </c>
      <c r="D41" s="291" t="s">
        <v>934</v>
      </c>
    </row>
    <row r="42" spans="1:4" x14ac:dyDescent="0.25">
      <c r="A42" s="289" t="s">
        <v>936</v>
      </c>
      <c r="B42" s="290"/>
      <c r="C42" s="277">
        <v>1.5</v>
      </c>
      <c r="D42" s="291" t="s">
        <v>937</v>
      </c>
    </row>
    <row r="43" spans="1:4" x14ac:dyDescent="0.25">
      <c r="A43" s="289" t="s">
        <v>938</v>
      </c>
      <c r="B43" s="290"/>
      <c r="C43" s="277">
        <v>1</v>
      </c>
      <c r="D43" s="291" t="s">
        <v>896</v>
      </c>
    </row>
    <row r="44" spans="1:4" x14ac:dyDescent="0.25">
      <c r="A44" s="293" t="s">
        <v>939</v>
      </c>
      <c r="B44" s="294"/>
      <c r="C44" s="301"/>
      <c r="D44" s="295"/>
    </row>
    <row r="45" spans="1:4" s="300" customFormat="1" x14ac:dyDescent="0.25">
      <c r="A45" s="296" t="s">
        <v>940</v>
      </c>
      <c r="B45" s="297"/>
      <c r="C45" s="298">
        <v>0.5</v>
      </c>
      <c r="D45" s="299" t="s">
        <v>941</v>
      </c>
    </row>
    <row r="46" spans="1:4" x14ac:dyDescent="0.25">
      <c r="A46" s="289" t="s">
        <v>942</v>
      </c>
      <c r="B46" s="290"/>
      <c r="C46" s="277">
        <v>0.7</v>
      </c>
      <c r="D46" s="291" t="s">
        <v>941</v>
      </c>
    </row>
    <row r="47" spans="1:4" x14ac:dyDescent="0.25">
      <c r="A47" s="289" t="s">
        <v>943</v>
      </c>
      <c r="B47" s="290"/>
      <c r="C47" s="277">
        <v>0.8</v>
      </c>
      <c r="D47" s="291" t="s">
        <v>941</v>
      </c>
    </row>
    <row r="48" spans="1:4" x14ac:dyDescent="0.25">
      <c r="A48" s="289" t="s">
        <v>944</v>
      </c>
      <c r="B48" s="290"/>
      <c r="C48" s="277">
        <v>0.8</v>
      </c>
      <c r="D48" s="291" t="s">
        <v>941</v>
      </c>
    </row>
    <row r="49" spans="1:4" x14ac:dyDescent="0.25">
      <c r="A49" s="289" t="s">
        <v>945</v>
      </c>
      <c r="B49" s="290"/>
      <c r="C49" s="277">
        <v>2.5</v>
      </c>
      <c r="D49" s="291" t="s">
        <v>941</v>
      </c>
    </row>
    <row r="50" spans="1:4" x14ac:dyDescent="0.25">
      <c r="A50" s="289" t="s">
        <v>946</v>
      </c>
      <c r="B50" s="290"/>
      <c r="C50" s="277">
        <v>0.5</v>
      </c>
      <c r="D50" s="291" t="s">
        <v>947</v>
      </c>
    </row>
    <row r="51" spans="1:4" x14ac:dyDescent="0.25">
      <c r="A51" s="289" t="s">
        <v>948</v>
      </c>
      <c r="B51" s="290"/>
      <c r="C51" s="277">
        <v>2.5</v>
      </c>
      <c r="D51" s="291" t="s">
        <v>941</v>
      </c>
    </row>
    <row r="52" spans="1:4" x14ac:dyDescent="0.25">
      <c r="A52" s="289" t="s">
        <v>949</v>
      </c>
      <c r="B52" s="290"/>
      <c r="C52" s="277">
        <v>1.5</v>
      </c>
      <c r="D52" s="291"/>
    </row>
    <row r="53" spans="1:4" x14ac:dyDescent="0.25">
      <c r="A53" s="293" t="s">
        <v>950</v>
      </c>
      <c r="B53" s="294"/>
      <c r="C53" s="301"/>
      <c r="D53" s="295"/>
    </row>
    <row r="54" spans="1:4" x14ac:dyDescent="0.25">
      <c r="A54" s="289" t="s">
        <v>951</v>
      </c>
      <c r="B54" s="290"/>
      <c r="C54" s="277">
        <v>1</v>
      </c>
      <c r="D54" s="291" t="s">
        <v>941</v>
      </c>
    </row>
    <row r="55" spans="1:4" x14ac:dyDescent="0.25">
      <c r="A55" s="289" t="s">
        <v>952</v>
      </c>
      <c r="B55" s="290"/>
      <c r="C55" s="277">
        <v>1.5</v>
      </c>
      <c r="D55" s="291" t="s">
        <v>953</v>
      </c>
    </row>
    <row r="56" spans="1:4" x14ac:dyDescent="0.25">
      <c r="A56" s="289" t="s">
        <v>954</v>
      </c>
      <c r="B56" s="290"/>
      <c r="C56" s="277">
        <v>1</v>
      </c>
      <c r="D56" s="291" t="s">
        <v>955</v>
      </c>
    </row>
    <row r="57" spans="1:4" x14ac:dyDescent="0.25">
      <c r="A57" s="289" t="s">
        <v>956</v>
      </c>
      <c r="B57" s="290"/>
      <c r="C57" s="277">
        <v>0.7</v>
      </c>
      <c r="D57" s="291" t="s">
        <v>941</v>
      </c>
    </row>
    <row r="58" spans="1:4" x14ac:dyDescent="0.25">
      <c r="A58" s="289" t="s">
        <v>957</v>
      </c>
      <c r="B58" s="290"/>
      <c r="C58" s="277">
        <v>1</v>
      </c>
      <c r="D58" s="291" t="s">
        <v>941</v>
      </c>
    </row>
    <row r="59" spans="1:4" s="292" customFormat="1" x14ac:dyDescent="0.25">
      <c r="A59" s="289" t="s">
        <v>958</v>
      </c>
      <c r="B59" s="290"/>
      <c r="C59" s="277">
        <v>0.3</v>
      </c>
      <c r="D59" s="291"/>
    </row>
    <row r="60" spans="1:4" x14ac:dyDescent="0.25">
      <c r="A60" s="289" t="s">
        <v>959</v>
      </c>
      <c r="B60" s="290"/>
      <c r="C60" s="277">
        <v>2.7</v>
      </c>
      <c r="D60" s="291" t="s">
        <v>960</v>
      </c>
    </row>
    <row r="61" spans="1:4" x14ac:dyDescent="0.25">
      <c r="A61" s="289" t="s">
        <v>961</v>
      </c>
      <c r="B61" s="290"/>
      <c r="C61" s="277">
        <v>0.1</v>
      </c>
      <c r="D61" s="291" t="s">
        <v>941</v>
      </c>
    </row>
    <row r="62" spans="1:4" x14ac:dyDescent="0.25">
      <c r="A62" s="289" t="s">
        <v>962</v>
      </c>
      <c r="B62" s="290"/>
      <c r="C62" s="277">
        <v>1</v>
      </c>
      <c r="D62" s="291" t="s">
        <v>953</v>
      </c>
    </row>
    <row r="63" spans="1:4" x14ac:dyDescent="0.25">
      <c r="A63" s="289" t="s">
        <v>963</v>
      </c>
      <c r="B63" s="290"/>
      <c r="C63" s="277">
        <v>1</v>
      </c>
      <c r="D63" s="291" t="s">
        <v>953</v>
      </c>
    </row>
    <row r="64" spans="1:4" x14ac:dyDescent="0.25">
      <c r="A64" s="289" t="s">
        <v>964</v>
      </c>
      <c r="B64" s="290"/>
      <c r="C64" s="277">
        <v>0.5</v>
      </c>
      <c r="D64" s="291" t="s">
        <v>955</v>
      </c>
    </row>
    <row r="65" spans="1:4" x14ac:dyDescent="0.25">
      <c r="A65" s="289" t="s">
        <v>965</v>
      </c>
      <c r="B65" s="290"/>
      <c r="C65" s="277">
        <v>1</v>
      </c>
      <c r="D65" s="291" t="s">
        <v>953</v>
      </c>
    </row>
    <row r="66" spans="1:4" x14ac:dyDescent="0.25">
      <c r="A66" s="289" t="s">
        <v>966</v>
      </c>
      <c r="B66" s="290"/>
      <c r="C66" s="277">
        <v>0.5</v>
      </c>
      <c r="D66" s="291" t="s">
        <v>941</v>
      </c>
    </row>
    <row r="67" spans="1:4" s="292" customFormat="1" x14ac:dyDescent="0.25">
      <c r="A67" s="289" t="s">
        <v>967</v>
      </c>
      <c r="B67" s="290"/>
      <c r="C67" s="277">
        <v>0.5</v>
      </c>
      <c r="D67" s="291" t="s">
        <v>941</v>
      </c>
    </row>
    <row r="68" spans="1:4" s="292" customFormat="1" x14ac:dyDescent="0.25">
      <c r="A68" s="289" t="s">
        <v>968</v>
      </c>
      <c r="B68" s="290"/>
      <c r="C68" s="277">
        <v>0.6</v>
      </c>
      <c r="D68" s="291" t="s">
        <v>941</v>
      </c>
    </row>
    <row r="69" spans="1:4" s="292" customFormat="1" x14ac:dyDescent="0.25">
      <c r="A69" s="289" t="s">
        <v>969</v>
      </c>
      <c r="B69" s="290"/>
      <c r="C69" s="277">
        <v>1</v>
      </c>
      <c r="D69" s="291" t="s">
        <v>941</v>
      </c>
    </row>
    <row r="70" spans="1:4" x14ac:dyDescent="0.25">
      <c r="A70" s="289" t="s">
        <v>970</v>
      </c>
      <c r="B70" s="290"/>
      <c r="C70" s="277">
        <v>0.5</v>
      </c>
      <c r="D70" s="291" t="s">
        <v>941</v>
      </c>
    </row>
    <row r="71" spans="1:4" x14ac:dyDescent="0.25">
      <c r="A71" s="289" t="s">
        <v>971</v>
      </c>
      <c r="B71" s="290"/>
      <c r="C71" s="277">
        <v>0.3</v>
      </c>
      <c r="D71" s="291" t="s">
        <v>941</v>
      </c>
    </row>
    <row r="72" spans="1:4" x14ac:dyDescent="0.25">
      <c r="A72" s="289" t="s">
        <v>972</v>
      </c>
      <c r="B72" s="290"/>
      <c r="C72" s="277">
        <v>2.2999999999999998</v>
      </c>
      <c r="D72" s="291" t="s">
        <v>953</v>
      </c>
    </row>
    <row r="73" spans="1:4" x14ac:dyDescent="0.25">
      <c r="A73" s="293" t="s">
        <v>973</v>
      </c>
      <c r="B73" s="294"/>
      <c r="C73" s="302"/>
      <c r="D73" s="295"/>
    </row>
    <row r="74" spans="1:4" x14ac:dyDescent="0.25">
      <c r="A74" s="289" t="s">
        <v>974</v>
      </c>
      <c r="B74" s="290"/>
      <c r="C74" s="277">
        <v>1.5</v>
      </c>
      <c r="D74" s="291" t="s">
        <v>941</v>
      </c>
    </row>
    <row r="75" spans="1:4" x14ac:dyDescent="0.25">
      <c r="A75" s="289" t="s">
        <v>975</v>
      </c>
      <c r="B75" s="290"/>
      <c r="C75" s="277">
        <v>2</v>
      </c>
      <c r="D75" s="291" t="s">
        <v>941</v>
      </c>
    </row>
    <row r="76" spans="1:4" x14ac:dyDescent="0.25">
      <c r="A76" s="289" t="s">
        <v>976</v>
      </c>
      <c r="B76" s="290"/>
      <c r="C76" s="277">
        <v>2.5</v>
      </c>
      <c r="D76" s="291" t="s">
        <v>941</v>
      </c>
    </row>
    <row r="77" spans="1:4" x14ac:dyDescent="0.25">
      <c r="A77" s="289" t="s">
        <v>977</v>
      </c>
      <c r="B77" s="290"/>
      <c r="C77" s="277">
        <v>2</v>
      </c>
      <c r="D77" s="291" t="s">
        <v>941</v>
      </c>
    </row>
    <row r="78" spans="1:4" x14ac:dyDescent="0.25">
      <c r="A78" s="289" t="s">
        <v>978</v>
      </c>
      <c r="B78" s="290"/>
      <c r="C78" s="277">
        <v>0.1</v>
      </c>
      <c r="D78" s="291" t="s">
        <v>941</v>
      </c>
    </row>
    <row r="79" spans="1:4" x14ac:dyDescent="0.25">
      <c r="A79" s="289" t="s">
        <v>979</v>
      </c>
      <c r="B79" s="290"/>
      <c r="C79" s="277">
        <v>2.5</v>
      </c>
      <c r="D79" s="291" t="s">
        <v>980</v>
      </c>
    </row>
    <row r="80" spans="1:4" ht="15.75" thickBot="1" x14ac:dyDescent="0.3">
      <c r="A80" s="303" t="s">
        <v>981</v>
      </c>
      <c r="B80" s="304"/>
      <c r="C80" s="305">
        <v>3</v>
      </c>
      <c r="D80" s="306" t="s">
        <v>941</v>
      </c>
    </row>
  </sheetData>
  <mergeCells count="1">
    <mergeCell ref="A1:D1"/>
  </mergeCells>
  <pageMargins left="0.7" right="0.7" top="0.75" bottom="0.75" header="0.3" footer="0.3"/>
  <pageSetup paperSize="9" scale="44" fitToHeight="0" orientation="portrait" r:id="rId1"/>
  <colBreaks count="1" manualBreakCount="1">
    <brk id="4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9"/>
  <sheetViews>
    <sheetView view="pageBreakPreview" zoomScaleNormal="100" zoomScaleSheetLayoutView="100" workbookViewId="0">
      <selection activeCell="A19" sqref="A19"/>
    </sheetView>
  </sheetViews>
  <sheetFormatPr baseColWidth="10" defaultRowHeight="12.75" x14ac:dyDescent="0.2"/>
  <cols>
    <col min="1" max="1" width="35.5703125" style="308" customWidth="1"/>
    <col min="2" max="2" width="35.28515625" style="308" customWidth="1"/>
    <col min="3" max="256" width="11.42578125" style="308"/>
    <col min="257" max="257" width="35.5703125" style="308" customWidth="1"/>
    <col min="258" max="258" width="35.28515625" style="308" customWidth="1"/>
    <col min="259" max="512" width="11.42578125" style="308"/>
    <col min="513" max="513" width="35.5703125" style="308" customWidth="1"/>
    <col min="514" max="514" width="35.28515625" style="308" customWidth="1"/>
    <col min="515" max="768" width="11.42578125" style="308"/>
    <col min="769" max="769" width="35.5703125" style="308" customWidth="1"/>
    <col min="770" max="770" width="35.28515625" style="308" customWidth="1"/>
    <col min="771" max="1024" width="11.42578125" style="308"/>
    <col min="1025" max="1025" width="35.5703125" style="308" customWidth="1"/>
    <col min="1026" max="1026" width="35.28515625" style="308" customWidth="1"/>
    <col min="1027" max="1280" width="11.42578125" style="308"/>
    <col min="1281" max="1281" width="35.5703125" style="308" customWidth="1"/>
    <col min="1282" max="1282" width="35.28515625" style="308" customWidth="1"/>
    <col min="1283" max="1536" width="11.42578125" style="308"/>
    <col min="1537" max="1537" width="35.5703125" style="308" customWidth="1"/>
    <col min="1538" max="1538" width="35.28515625" style="308" customWidth="1"/>
    <col min="1539" max="1792" width="11.42578125" style="308"/>
    <col min="1793" max="1793" width="35.5703125" style="308" customWidth="1"/>
    <col min="1794" max="1794" width="35.28515625" style="308" customWidth="1"/>
    <col min="1795" max="2048" width="11.42578125" style="308"/>
    <col min="2049" max="2049" width="35.5703125" style="308" customWidth="1"/>
    <col min="2050" max="2050" width="35.28515625" style="308" customWidth="1"/>
    <col min="2051" max="2304" width="11.42578125" style="308"/>
    <col min="2305" max="2305" width="35.5703125" style="308" customWidth="1"/>
    <col min="2306" max="2306" width="35.28515625" style="308" customWidth="1"/>
    <col min="2307" max="2560" width="11.42578125" style="308"/>
    <col min="2561" max="2561" width="35.5703125" style="308" customWidth="1"/>
    <col min="2562" max="2562" width="35.28515625" style="308" customWidth="1"/>
    <col min="2563" max="2816" width="11.42578125" style="308"/>
    <col min="2817" max="2817" width="35.5703125" style="308" customWidth="1"/>
    <col min="2818" max="2818" width="35.28515625" style="308" customWidth="1"/>
    <col min="2819" max="3072" width="11.42578125" style="308"/>
    <col min="3073" max="3073" width="35.5703125" style="308" customWidth="1"/>
    <col min="3074" max="3074" width="35.28515625" style="308" customWidth="1"/>
    <col min="3075" max="3328" width="11.42578125" style="308"/>
    <col min="3329" max="3329" width="35.5703125" style="308" customWidth="1"/>
    <col min="3330" max="3330" width="35.28515625" style="308" customWidth="1"/>
    <col min="3331" max="3584" width="11.42578125" style="308"/>
    <col min="3585" max="3585" width="35.5703125" style="308" customWidth="1"/>
    <col min="3586" max="3586" width="35.28515625" style="308" customWidth="1"/>
    <col min="3587" max="3840" width="11.42578125" style="308"/>
    <col min="3841" max="3841" width="35.5703125" style="308" customWidth="1"/>
    <col min="3842" max="3842" width="35.28515625" style="308" customWidth="1"/>
    <col min="3843" max="4096" width="11.42578125" style="308"/>
    <col min="4097" max="4097" width="35.5703125" style="308" customWidth="1"/>
    <col min="4098" max="4098" width="35.28515625" style="308" customWidth="1"/>
    <col min="4099" max="4352" width="11.42578125" style="308"/>
    <col min="4353" max="4353" width="35.5703125" style="308" customWidth="1"/>
    <col min="4354" max="4354" width="35.28515625" style="308" customWidth="1"/>
    <col min="4355" max="4608" width="11.42578125" style="308"/>
    <col min="4609" max="4609" width="35.5703125" style="308" customWidth="1"/>
    <col min="4610" max="4610" width="35.28515625" style="308" customWidth="1"/>
    <col min="4611" max="4864" width="11.42578125" style="308"/>
    <col min="4865" max="4865" width="35.5703125" style="308" customWidth="1"/>
    <col min="4866" max="4866" width="35.28515625" style="308" customWidth="1"/>
    <col min="4867" max="5120" width="11.42578125" style="308"/>
    <col min="5121" max="5121" width="35.5703125" style="308" customWidth="1"/>
    <col min="5122" max="5122" width="35.28515625" style="308" customWidth="1"/>
    <col min="5123" max="5376" width="11.42578125" style="308"/>
    <col min="5377" max="5377" width="35.5703125" style="308" customWidth="1"/>
    <col min="5378" max="5378" width="35.28515625" style="308" customWidth="1"/>
    <col min="5379" max="5632" width="11.42578125" style="308"/>
    <col min="5633" max="5633" width="35.5703125" style="308" customWidth="1"/>
    <col min="5634" max="5634" width="35.28515625" style="308" customWidth="1"/>
    <col min="5635" max="5888" width="11.42578125" style="308"/>
    <col min="5889" max="5889" width="35.5703125" style="308" customWidth="1"/>
    <col min="5890" max="5890" width="35.28515625" style="308" customWidth="1"/>
    <col min="5891" max="6144" width="11.42578125" style="308"/>
    <col min="6145" max="6145" width="35.5703125" style="308" customWidth="1"/>
    <col min="6146" max="6146" width="35.28515625" style="308" customWidth="1"/>
    <col min="6147" max="6400" width="11.42578125" style="308"/>
    <col min="6401" max="6401" width="35.5703125" style="308" customWidth="1"/>
    <col min="6402" max="6402" width="35.28515625" style="308" customWidth="1"/>
    <col min="6403" max="6656" width="11.42578125" style="308"/>
    <col min="6657" max="6657" width="35.5703125" style="308" customWidth="1"/>
    <col min="6658" max="6658" width="35.28515625" style="308" customWidth="1"/>
    <col min="6659" max="6912" width="11.42578125" style="308"/>
    <col min="6913" max="6913" width="35.5703125" style="308" customWidth="1"/>
    <col min="6914" max="6914" width="35.28515625" style="308" customWidth="1"/>
    <col min="6915" max="7168" width="11.42578125" style="308"/>
    <col min="7169" max="7169" width="35.5703125" style="308" customWidth="1"/>
    <col min="7170" max="7170" width="35.28515625" style="308" customWidth="1"/>
    <col min="7171" max="7424" width="11.42578125" style="308"/>
    <col min="7425" max="7425" width="35.5703125" style="308" customWidth="1"/>
    <col min="7426" max="7426" width="35.28515625" style="308" customWidth="1"/>
    <col min="7427" max="7680" width="11.42578125" style="308"/>
    <col min="7681" max="7681" width="35.5703125" style="308" customWidth="1"/>
    <col min="7682" max="7682" width="35.28515625" style="308" customWidth="1"/>
    <col min="7683" max="7936" width="11.42578125" style="308"/>
    <col min="7937" max="7937" width="35.5703125" style="308" customWidth="1"/>
    <col min="7938" max="7938" width="35.28515625" style="308" customWidth="1"/>
    <col min="7939" max="8192" width="11.42578125" style="308"/>
    <col min="8193" max="8193" width="35.5703125" style="308" customWidth="1"/>
    <col min="8194" max="8194" width="35.28515625" style="308" customWidth="1"/>
    <col min="8195" max="8448" width="11.42578125" style="308"/>
    <col min="8449" max="8449" width="35.5703125" style="308" customWidth="1"/>
    <col min="8450" max="8450" width="35.28515625" style="308" customWidth="1"/>
    <col min="8451" max="8704" width="11.42578125" style="308"/>
    <col min="8705" max="8705" width="35.5703125" style="308" customWidth="1"/>
    <col min="8706" max="8706" width="35.28515625" style="308" customWidth="1"/>
    <col min="8707" max="8960" width="11.42578125" style="308"/>
    <col min="8961" max="8961" width="35.5703125" style="308" customWidth="1"/>
    <col min="8962" max="8962" width="35.28515625" style="308" customWidth="1"/>
    <col min="8963" max="9216" width="11.42578125" style="308"/>
    <col min="9217" max="9217" width="35.5703125" style="308" customWidth="1"/>
    <col min="9218" max="9218" width="35.28515625" style="308" customWidth="1"/>
    <col min="9219" max="9472" width="11.42578125" style="308"/>
    <col min="9473" max="9473" width="35.5703125" style="308" customWidth="1"/>
    <col min="9474" max="9474" width="35.28515625" style="308" customWidth="1"/>
    <col min="9475" max="9728" width="11.42578125" style="308"/>
    <col min="9729" max="9729" width="35.5703125" style="308" customWidth="1"/>
    <col min="9730" max="9730" width="35.28515625" style="308" customWidth="1"/>
    <col min="9731" max="9984" width="11.42578125" style="308"/>
    <col min="9985" max="9985" width="35.5703125" style="308" customWidth="1"/>
    <col min="9986" max="9986" width="35.28515625" style="308" customWidth="1"/>
    <col min="9987" max="10240" width="11.42578125" style="308"/>
    <col min="10241" max="10241" width="35.5703125" style="308" customWidth="1"/>
    <col min="10242" max="10242" width="35.28515625" style="308" customWidth="1"/>
    <col min="10243" max="10496" width="11.42578125" style="308"/>
    <col min="10497" max="10497" width="35.5703125" style="308" customWidth="1"/>
    <col min="10498" max="10498" width="35.28515625" style="308" customWidth="1"/>
    <col min="10499" max="10752" width="11.42578125" style="308"/>
    <col min="10753" max="10753" width="35.5703125" style="308" customWidth="1"/>
    <col min="10754" max="10754" width="35.28515625" style="308" customWidth="1"/>
    <col min="10755" max="11008" width="11.42578125" style="308"/>
    <col min="11009" max="11009" width="35.5703125" style="308" customWidth="1"/>
    <col min="11010" max="11010" width="35.28515625" style="308" customWidth="1"/>
    <col min="11011" max="11264" width="11.42578125" style="308"/>
    <col min="11265" max="11265" width="35.5703125" style="308" customWidth="1"/>
    <col min="11266" max="11266" width="35.28515625" style="308" customWidth="1"/>
    <col min="11267" max="11520" width="11.42578125" style="308"/>
    <col min="11521" max="11521" width="35.5703125" style="308" customWidth="1"/>
    <col min="11522" max="11522" width="35.28515625" style="308" customWidth="1"/>
    <col min="11523" max="11776" width="11.42578125" style="308"/>
    <col min="11777" max="11777" width="35.5703125" style="308" customWidth="1"/>
    <col min="11778" max="11778" width="35.28515625" style="308" customWidth="1"/>
    <col min="11779" max="12032" width="11.42578125" style="308"/>
    <col min="12033" max="12033" width="35.5703125" style="308" customWidth="1"/>
    <col min="12034" max="12034" width="35.28515625" style="308" customWidth="1"/>
    <col min="12035" max="12288" width="11.42578125" style="308"/>
    <col min="12289" max="12289" width="35.5703125" style="308" customWidth="1"/>
    <col min="12290" max="12290" width="35.28515625" style="308" customWidth="1"/>
    <col min="12291" max="12544" width="11.42578125" style="308"/>
    <col min="12545" max="12545" width="35.5703125" style="308" customWidth="1"/>
    <col min="12546" max="12546" width="35.28515625" style="308" customWidth="1"/>
    <col min="12547" max="12800" width="11.42578125" style="308"/>
    <col min="12801" max="12801" width="35.5703125" style="308" customWidth="1"/>
    <col min="12802" max="12802" width="35.28515625" style="308" customWidth="1"/>
    <col min="12803" max="13056" width="11.42578125" style="308"/>
    <col min="13057" max="13057" width="35.5703125" style="308" customWidth="1"/>
    <col min="13058" max="13058" width="35.28515625" style="308" customWidth="1"/>
    <col min="13059" max="13312" width="11.42578125" style="308"/>
    <col min="13313" max="13313" width="35.5703125" style="308" customWidth="1"/>
    <col min="13314" max="13314" width="35.28515625" style="308" customWidth="1"/>
    <col min="13315" max="13568" width="11.42578125" style="308"/>
    <col min="13569" max="13569" width="35.5703125" style="308" customWidth="1"/>
    <col min="13570" max="13570" width="35.28515625" style="308" customWidth="1"/>
    <col min="13571" max="13824" width="11.42578125" style="308"/>
    <col min="13825" max="13825" width="35.5703125" style="308" customWidth="1"/>
    <col min="13826" max="13826" width="35.28515625" style="308" customWidth="1"/>
    <col min="13827" max="14080" width="11.42578125" style="308"/>
    <col min="14081" max="14081" width="35.5703125" style="308" customWidth="1"/>
    <col min="14082" max="14082" width="35.28515625" style="308" customWidth="1"/>
    <col min="14083" max="14336" width="11.42578125" style="308"/>
    <col min="14337" max="14337" width="35.5703125" style="308" customWidth="1"/>
    <col min="14338" max="14338" width="35.28515625" style="308" customWidth="1"/>
    <col min="14339" max="14592" width="11.42578125" style="308"/>
    <col min="14593" max="14593" width="35.5703125" style="308" customWidth="1"/>
    <col min="14594" max="14594" width="35.28515625" style="308" customWidth="1"/>
    <col min="14595" max="14848" width="11.42578125" style="308"/>
    <col min="14849" max="14849" width="35.5703125" style="308" customWidth="1"/>
    <col min="14850" max="14850" width="35.28515625" style="308" customWidth="1"/>
    <col min="14851" max="15104" width="11.42578125" style="308"/>
    <col min="15105" max="15105" width="35.5703125" style="308" customWidth="1"/>
    <col min="15106" max="15106" width="35.28515625" style="308" customWidth="1"/>
    <col min="15107" max="15360" width="11.42578125" style="308"/>
    <col min="15361" max="15361" width="35.5703125" style="308" customWidth="1"/>
    <col min="15362" max="15362" width="35.28515625" style="308" customWidth="1"/>
    <col min="15363" max="15616" width="11.42578125" style="308"/>
    <col min="15617" max="15617" width="35.5703125" style="308" customWidth="1"/>
    <col min="15618" max="15618" width="35.28515625" style="308" customWidth="1"/>
    <col min="15619" max="15872" width="11.42578125" style="308"/>
    <col min="15873" max="15873" width="35.5703125" style="308" customWidth="1"/>
    <col min="15874" max="15874" width="35.28515625" style="308" customWidth="1"/>
    <col min="15875" max="16128" width="11.42578125" style="308"/>
    <col min="16129" max="16129" width="35.5703125" style="308" customWidth="1"/>
    <col min="16130" max="16130" width="35.28515625" style="308" customWidth="1"/>
    <col min="16131" max="16384" width="11.42578125" style="308"/>
  </cols>
  <sheetData>
    <row r="1" spans="1:2" ht="13.5" thickBot="1" x14ac:dyDescent="0.25"/>
    <row r="2" spans="1:2" ht="24" thickBot="1" x14ac:dyDescent="0.25">
      <c r="A2" s="550" t="s">
        <v>1185</v>
      </c>
      <c r="B2" s="551"/>
    </row>
    <row r="3" spans="1:2" ht="21.75" thickBot="1" x14ac:dyDescent="0.25">
      <c r="A3" s="309"/>
      <c r="B3" s="310" t="s">
        <v>699</v>
      </c>
    </row>
    <row r="4" spans="1:2" ht="21" x14ac:dyDescent="0.2">
      <c r="A4" s="311" t="s">
        <v>982</v>
      </c>
      <c r="B4" s="312">
        <v>0</v>
      </c>
    </row>
    <row r="5" spans="1:2" ht="21" x14ac:dyDescent="0.2">
      <c r="A5" s="313" t="s">
        <v>983</v>
      </c>
      <c r="B5" s="314">
        <v>0</v>
      </c>
    </row>
    <row r="6" spans="1:2" ht="21" x14ac:dyDescent="0.2">
      <c r="A6" s="315" t="s">
        <v>984</v>
      </c>
      <c r="B6" s="316">
        <v>0</v>
      </c>
    </row>
    <row r="7" spans="1:2" ht="21" x14ac:dyDescent="0.2">
      <c r="A7" s="313" t="s">
        <v>985</v>
      </c>
      <c r="B7" s="314">
        <v>0</v>
      </c>
    </row>
    <row r="8" spans="1:2" ht="21" x14ac:dyDescent="0.35">
      <c r="A8" s="317" t="s">
        <v>986</v>
      </c>
      <c r="B8" s="316">
        <v>0.3</v>
      </c>
    </row>
    <row r="9" spans="1:2" ht="21" x14ac:dyDescent="0.35">
      <c r="A9" s="318" t="s">
        <v>987</v>
      </c>
      <c r="B9" s="314">
        <v>0.6</v>
      </c>
    </row>
    <row r="10" spans="1:2" ht="21" x14ac:dyDescent="0.35">
      <c r="A10" s="317" t="s">
        <v>988</v>
      </c>
      <c r="B10" s="316">
        <v>0.8</v>
      </c>
    </row>
    <row r="11" spans="1:2" ht="21" x14ac:dyDescent="0.35">
      <c r="A11" s="318" t="s">
        <v>989</v>
      </c>
      <c r="B11" s="314">
        <v>1</v>
      </c>
    </row>
    <row r="12" spans="1:2" ht="21" x14ac:dyDescent="0.35">
      <c r="A12" s="317" t="s">
        <v>990</v>
      </c>
      <c r="B12" s="316">
        <v>1.3</v>
      </c>
    </row>
    <row r="13" spans="1:2" ht="21" x14ac:dyDescent="0.35">
      <c r="A13" s="318" t="s">
        <v>991</v>
      </c>
      <c r="B13" s="314">
        <v>1.6</v>
      </c>
    </row>
    <row r="14" spans="1:2" ht="21" x14ac:dyDescent="0.35">
      <c r="A14" s="317" t="s">
        <v>992</v>
      </c>
      <c r="B14" s="316">
        <v>1.8</v>
      </c>
    </row>
    <row r="15" spans="1:2" ht="21" x14ac:dyDescent="0.35">
      <c r="A15" s="319" t="s">
        <v>993</v>
      </c>
      <c r="B15" s="314">
        <v>2</v>
      </c>
    </row>
    <row r="16" spans="1:2" ht="21" x14ac:dyDescent="0.35">
      <c r="A16" s="317" t="s">
        <v>994</v>
      </c>
      <c r="B16" s="316">
        <v>2.4</v>
      </c>
    </row>
    <row r="17" spans="1:2" ht="21" x14ac:dyDescent="0.35">
      <c r="A17" s="318" t="s">
        <v>995</v>
      </c>
      <c r="B17" s="314">
        <v>2.8</v>
      </c>
    </row>
    <row r="18" spans="1:2" ht="21" x14ac:dyDescent="0.35">
      <c r="A18" s="317" t="s">
        <v>996</v>
      </c>
      <c r="B18" s="316">
        <v>3.2</v>
      </c>
    </row>
    <row r="19" spans="1:2" ht="21" x14ac:dyDescent="0.2">
      <c r="A19" s="313" t="s">
        <v>997</v>
      </c>
      <c r="B19" s="314">
        <v>3.5</v>
      </c>
    </row>
    <row r="20" spans="1:2" ht="21" x14ac:dyDescent="0.35">
      <c r="A20" s="317" t="s">
        <v>998</v>
      </c>
      <c r="B20" s="316">
        <v>3.9</v>
      </c>
    </row>
    <row r="21" spans="1:2" ht="21" x14ac:dyDescent="0.35">
      <c r="A21" s="318" t="s">
        <v>999</v>
      </c>
      <c r="B21" s="314">
        <v>4.3</v>
      </c>
    </row>
    <row r="22" spans="1:2" ht="21" x14ac:dyDescent="0.35">
      <c r="A22" s="317" t="s">
        <v>1000</v>
      </c>
      <c r="B22" s="316">
        <v>4.7</v>
      </c>
    </row>
    <row r="23" spans="1:2" ht="21" x14ac:dyDescent="0.2">
      <c r="A23" s="313" t="s">
        <v>1001</v>
      </c>
      <c r="B23" s="314">
        <v>5</v>
      </c>
    </row>
    <row r="24" spans="1:2" ht="21" x14ac:dyDescent="0.35">
      <c r="A24" s="317" t="s">
        <v>1002</v>
      </c>
      <c r="B24" s="316">
        <v>5.4</v>
      </c>
    </row>
    <row r="25" spans="1:2" ht="21" x14ac:dyDescent="0.35">
      <c r="A25" s="318" t="s">
        <v>1003</v>
      </c>
      <c r="B25" s="314">
        <v>5.8</v>
      </c>
    </row>
    <row r="26" spans="1:2" ht="21" x14ac:dyDescent="0.35">
      <c r="A26" s="317" t="s">
        <v>1004</v>
      </c>
      <c r="B26" s="316">
        <v>6.2</v>
      </c>
    </row>
    <row r="27" spans="1:2" ht="21" x14ac:dyDescent="0.35">
      <c r="A27" s="318" t="s">
        <v>1005</v>
      </c>
      <c r="B27" s="314">
        <v>6.5</v>
      </c>
    </row>
    <row r="28" spans="1:2" ht="21" x14ac:dyDescent="0.35">
      <c r="A28" s="317" t="s">
        <v>1006</v>
      </c>
      <c r="B28" s="316">
        <v>6.9</v>
      </c>
    </row>
    <row r="29" spans="1:2" ht="21" x14ac:dyDescent="0.35">
      <c r="A29" s="318" t="s">
        <v>1007</v>
      </c>
      <c r="B29" s="314">
        <v>7.3</v>
      </c>
    </row>
    <row r="30" spans="1:2" ht="21" x14ac:dyDescent="0.35">
      <c r="A30" s="317" t="s">
        <v>1008</v>
      </c>
      <c r="B30" s="316">
        <v>7.7</v>
      </c>
    </row>
    <row r="31" spans="1:2" ht="21" x14ac:dyDescent="0.35">
      <c r="A31" s="318" t="s">
        <v>1009</v>
      </c>
      <c r="B31" s="314">
        <v>8</v>
      </c>
    </row>
    <row r="32" spans="1:2" ht="21" x14ac:dyDescent="0.35">
      <c r="A32" s="317" t="s">
        <v>1010</v>
      </c>
      <c r="B32" s="316">
        <v>8.4</v>
      </c>
    </row>
    <row r="33" spans="1:2" ht="21" x14ac:dyDescent="0.35">
      <c r="A33" s="318" t="s">
        <v>1011</v>
      </c>
      <c r="B33" s="314">
        <v>8.8000000000000007</v>
      </c>
    </row>
    <row r="34" spans="1:2" ht="21" x14ac:dyDescent="0.35">
      <c r="A34" s="317" t="s">
        <v>1012</v>
      </c>
      <c r="B34" s="316">
        <v>9.1999999999999993</v>
      </c>
    </row>
    <row r="35" spans="1:2" ht="21" x14ac:dyDescent="0.35">
      <c r="A35" s="318" t="s">
        <v>1013</v>
      </c>
      <c r="B35" s="314">
        <v>9.5</v>
      </c>
    </row>
    <row r="36" spans="1:2" ht="21" x14ac:dyDescent="0.35">
      <c r="A36" s="320" t="s">
        <v>1014</v>
      </c>
      <c r="B36" s="321">
        <v>9.9</v>
      </c>
    </row>
    <row r="37" spans="1:2" ht="21" x14ac:dyDescent="0.35">
      <c r="A37" s="318" t="s">
        <v>1015</v>
      </c>
      <c r="B37" s="314">
        <v>10.3</v>
      </c>
    </row>
    <row r="38" spans="1:2" ht="21" x14ac:dyDescent="0.35">
      <c r="A38" s="317" t="s">
        <v>1016</v>
      </c>
      <c r="B38" s="316">
        <v>10.7</v>
      </c>
    </row>
    <row r="39" spans="1:2" ht="21" x14ac:dyDescent="0.35">
      <c r="A39" s="318" t="s">
        <v>1017</v>
      </c>
      <c r="B39" s="314">
        <v>11</v>
      </c>
    </row>
    <row r="40" spans="1:2" ht="21" x14ac:dyDescent="0.35">
      <c r="A40" s="317" t="s">
        <v>1018</v>
      </c>
      <c r="B40" s="316">
        <v>11.4</v>
      </c>
    </row>
    <row r="41" spans="1:2" ht="21" x14ac:dyDescent="0.35">
      <c r="A41" s="318" t="s">
        <v>1019</v>
      </c>
      <c r="B41" s="314">
        <v>11.8</v>
      </c>
    </row>
    <row r="42" spans="1:2" ht="21" x14ac:dyDescent="0.35">
      <c r="A42" s="317" t="s">
        <v>1020</v>
      </c>
      <c r="B42" s="316">
        <v>12.2</v>
      </c>
    </row>
    <row r="43" spans="1:2" ht="21" x14ac:dyDescent="0.35">
      <c r="A43" s="318" t="s">
        <v>1021</v>
      </c>
      <c r="B43" s="314">
        <v>12.5</v>
      </c>
    </row>
    <row r="44" spans="1:2" ht="21" x14ac:dyDescent="0.35">
      <c r="A44" s="317" t="s">
        <v>1022</v>
      </c>
      <c r="B44" s="316">
        <v>13</v>
      </c>
    </row>
    <row r="45" spans="1:2" ht="21" x14ac:dyDescent="0.35">
      <c r="A45" s="318" t="s">
        <v>1023</v>
      </c>
      <c r="B45" s="314">
        <v>13.5</v>
      </c>
    </row>
    <row r="46" spans="1:2" ht="21" x14ac:dyDescent="0.35">
      <c r="A46" s="317" t="s">
        <v>1024</v>
      </c>
      <c r="B46" s="316">
        <v>14</v>
      </c>
    </row>
    <row r="47" spans="1:2" ht="21" x14ac:dyDescent="0.35">
      <c r="A47" s="318" t="s">
        <v>1025</v>
      </c>
      <c r="B47" s="314">
        <v>14.5</v>
      </c>
    </row>
    <row r="48" spans="1:2" ht="21" x14ac:dyDescent="0.35">
      <c r="A48" s="317" t="s">
        <v>1026</v>
      </c>
      <c r="B48" s="316">
        <v>15</v>
      </c>
    </row>
    <row r="49" spans="1:2" ht="21" x14ac:dyDescent="0.35">
      <c r="A49" s="318" t="s">
        <v>1027</v>
      </c>
      <c r="B49" s="314">
        <v>15.5</v>
      </c>
    </row>
    <row r="50" spans="1:2" ht="21" x14ac:dyDescent="0.35">
      <c r="A50" s="317" t="s">
        <v>1028</v>
      </c>
      <c r="B50" s="316">
        <v>16</v>
      </c>
    </row>
    <row r="51" spans="1:2" ht="21" x14ac:dyDescent="0.35">
      <c r="A51" s="318" t="s">
        <v>1029</v>
      </c>
      <c r="B51" s="314">
        <v>16.5</v>
      </c>
    </row>
    <row r="52" spans="1:2" ht="21" x14ac:dyDescent="0.2">
      <c r="A52" s="322" t="s">
        <v>1030</v>
      </c>
      <c r="B52" s="316">
        <v>20</v>
      </c>
    </row>
    <row r="53" spans="1:2" ht="21" x14ac:dyDescent="0.2">
      <c r="A53" s="323" t="s">
        <v>1031</v>
      </c>
      <c r="B53" s="314">
        <v>30</v>
      </c>
    </row>
    <row r="54" spans="1:2" ht="21" x14ac:dyDescent="0.2">
      <c r="A54" s="322" t="s">
        <v>1032</v>
      </c>
      <c r="B54" s="316">
        <v>40</v>
      </c>
    </row>
    <row r="55" spans="1:2" ht="21" x14ac:dyDescent="0.2">
      <c r="A55" s="323" t="s">
        <v>1033</v>
      </c>
      <c r="B55" s="314">
        <v>50</v>
      </c>
    </row>
    <row r="56" spans="1:2" ht="21" x14ac:dyDescent="0.2">
      <c r="A56" s="322" t="s">
        <v>1034</v>
      </c>
      <c r="B56" s="316">
        <v>60</v>
      </c>
    </row>
    <row r="57" spans="1:2" ht="21" x14ac:dyDescent="0.2">
      <c r="A57" s="324" t="s">
        <v>1035</v>
      </c>
      <c r="B57" s="325">
        <v>70</v>
      </c>
    </row>
    <row r="58" spans="1:2" ht="21.75" thickBot="1" x14ac:dyDescent="0.25">
      <c r="A58" s="326" t="s">
        <v>1036</v>
      </c>
      <c r="B58" s="327">
        <v>80</v>
      </c>
    </row>
    <row r="59" spans="1:2" ht="21.75" thickBot="1" x14ac:dyDescent="0.25">
      <c r="A59" s="328" t="s">
        <v>1037</v>
      </c>
      <c r="B59" s="329">
        <v>20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colBreaks count="1" manualBreakCount="1">
    <brk id="2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topLeftCell="A22" zoomScale="85" zoomScaleNormal="85" workbookViewId="0">
      <selection activeCell="A34" sqref="A34"/>
    </sheetView>
  </sheetViews>
  <sheetFormatPr baseColWidth="10" defaultRowHeight="14.25" x14ac:dyDescent="0.2"/>
  <cols>
    <col min="1" max="1" width="29.28515625" style="344" customWidth="1"/>
    <col min="2" max="2" width="46.28515625" style="330" customWidth="1"/>
    <col min="3" max="3" width="34" style="331" bestFit="1" customWidth="1"/>
    <col min="4" max="4" width="12.42578125" style="330" customWidth="1"/>
    <col min="5" max="5" width="9.140625" style="330" customWidth="1"/>
    <col min="6" max="6" width="16.42578125" style="332" customWidth="1"/>
    <col min="7" max="232" width="11.42578125" style="330"/>
    <col min="233" max="233" width="74.42578125" style="330" customWidth="1"/>
    <col min="234" max="234" width="29.28515625" style="330" customWidth="1"/>
    <col min="235" max="235" width="32.28515625" style="330" customWidth="1"/>
    <col min="236" max="236" width="18.5703125" style="330" customWidth="1"/>
    <col min="237" max="237" width="39.7109375" style="330" customWidth="1"/>
    <col min="238" max="488" width="11.42578125" style="330"/>
    <col min="489" max="489" width="74.42578125" style="330" customWidth="1"/>
    <col min="490" max="490" width="29.28515625" style="330" customWidth="1"/>
    <col min="491" max="491" width="32.28515625" style="330" customWidth="1"/>
    <col min="492" max="492" width="18.5703125" style="330" customWidth="1"/>
    <col min="493" max="493" width="39.7109375" style="330" customWidth="1"/>
    <col min="494" max="744" width="11.42578125" style="330"/>
    <col min="745" max="745" width="74.42578125" style="330" customWidth="1"/>
    <col min="746" max="746" width="29.28515625" style="330" customWidth="1"/>
    <col min="747" max="747" width="32.28515625" style="330" customWidth="1"/>
    <col min="748" max="748" width="18.5703125" style="330" customWidth="1"/>
    <col min="749" max="749" width="39.7109375" style="330" customWidth="1"/>
    <col min="750" max="1000" width="11.42578125" style="330"/>
    <col min="1001" max="1001" width="74.42578125" style="330" customWidth="1"/>
    <col min="1002" max="1002" width="29.28515625" style="330" customWidth="1"/>
    <col min="1003" max="1003" width="32.28515625" style="330" customWidth="1"/>
    <col min="1004" max="1004" width="18.5703125" style="330" customWidth="1"/>
    <col min="1005" max="1005" width="39.7109375" style="330" customWidth="1"/>
    <col min="1006" max="1256" width="11.42578125" style="330"/>
    <col min="1257" max="1257" width="74.42578125" style="330" customWidth="1"/>
    <col min="1258" max="1258" width="29.28515625" style="330" customWidth="1"/>
    <col min="1259" max="1259" width="32.28515625" style="330" customWidth="1"/>
    <col min="1260" max="1260" width="18.5703125" style="330" customWidth="1"/>
    <col min="1261" max="1261" width="39.7109375" style="330" customWidth="1"/>
    <col min="1262" max="1512" width="11.42578125" style="330"/>
    <col min="1513" max="1513" width="74.42578125" style="330" customWidth="1"/>
    <col min="1514" max="1514" width="29.28515625" style="330" customWidth="1"/>
    <col min="1515" max="1515" width="32.28515625" style="330" customWidth="1"/>
    <col min="1516" max="1516" width="18.5703125" style="330" customWidth="1"/>
    <col min="1517" max="1517" width="39.7109375" style="330" customWidth="1"/>
    <col min="1518" max="1768" width="11.42578125" style="330"/>
    <col min="1769" max="1769" width="74.42578125" style="330" customWidth="1"/>
    <col min="1770" max="1770" width="29.28515625" style="330" customWidth="1"/>
    <col min="1771" max="1771" width="32.28515625" style="330" customWidth="1"/>
    <col min="1772" max="1772" width="18.5703125" style="330" customWidth="1"/>
    <col min="1773" max="1773" width="39.7109375" style="330" customWidth="1"/>
    <col min="1774" max="2024" width="11.42578125" style="330"/>
    <col min="2025" max="2025" width="74.42578125" style="330" customWidth="1"/>
    <col min="2026" max="2026" width="29.28515625" style="330" customWidth="1"/>
    <col min="2027" max="2027" width="32.28515625" style="330" customWidth="1"/>
    <col min="2028" max="2028" width="18.5703125" style="330" customWidth="1"/>
    <col min="2029" max="2029" width="39.7109375" style="330" customWidth="1"/>
    <col min="2030" max="2280" width="11.42578125" style="330"/>
    <col min="2281" max="2281" width="74.42578125" style="330" customWidth="1"/>
    <col min="2282" max="2282" width="29.28515625" style="330" customWidth="1"/>
    <col min="2283" max="2283" width="32.28515625" style="330" customWidth="1"/>
    <col min="2284" max="2284" width="18.5703125" style="330" customWidth="1"/>
    <col min="2285" max="2285" width="39.7109375" style="330" customWidth="1"/>
    <col min="2286" max="2536" width="11.42578125" style="330"/>
    <col min="2537" max="2537" width="74.42578125" style="330" customWidth="1"/>
    <col min="2538" max="2538" width="29.28515625" style="330" customWidth="1"/>
    <col min="2539" max="2539" width="32.28515625" style="330" customWidth="1"/>
    <col min="2540" max="2540" width="18.5703125" style="330" customWidth="1"/>
    <col min="2541" max="2541" width="39.7109375" style="330" customWidth="1"/>
    <col min="2542" max="2792" width="11.42578125" style="330"/>
    <col min="2793" max="2793" width="74.42578125" style="330" customWidth="1"/>
    <col min="2794" max="2794" width="29.28515625" style="330" customWidth="1"/>
    <col min="2795" max="2795" width="32.28515625" style="330" customWidth="1"/>
    <col min="2796" max="2796" width="18.5703125" style="330" customWidth="1"/>
    <col min="2797" max="2797" width="39.7109375" style="330" customWidth="1"/>
    <col min="2798" max="3048" width="11.42578125" style="330"/>
    <col min="3049" max="3049" width="74.42578125" style="330" customWidth="1"/>
    <col min="3050" max="3050" width="29.28515625" style="330" customWidth="1"/>
    <col min="3051" max="3051" width="32.28515625" style="330" customWidth="1"/>
    <col min="3052" max="3052" width="18.5703125" style="330" customWidth="1"/>
    <col min="3053" max="3053" width="39.7109375" style="330" customWidth="1"/>
    <col min="3054" max="3304" width="11.42578125" style="330"/>
    <col min="3305" max="3305" width="74.42578125" style="330" customWidth="1"/>
    <col min="3306" max="3306" width="29.28515625" style="330" customWidth="1"/>
    <col min="3307" max="3307" width="32.28515625" style="330" customWidth="1"/>
    <col min="3308" max="3308" width="18.5703125" style="330" customWidth="1"/>
    <col min="3309" max="3309" width="39.7109375" style="330" customWidth="1"/>
    <col min="3310" max="3560" width="11.42578125" style="330"/>
    <col min="3561" max="3561" width="74.42578125" style="330" customWidth="1"/>
    <col min="3562" max="3562" width="29.28515625" style="330" customWidth="1"/>
    <col min="3563" max="3563" width="32.28515625" style="330" customWidth="1"/>
    <col min="3564" max="3564" width="18.5703125" style="330" customWidth="1"/>
    <col min="3565" max="3565" width="39.7109375" style="330" customWidth="1"/>
    <col min="3566" max="3816" width="11.42578125" style="330"/>
    <col min="3817" max="3817" width="74.42578125" style="330" customWidth="1"/>
    <col min="3818" max="3818" width="29.28515625" style="330" customWidth="1"/>
    <col min="3819" max="3819" width="32.28515625" style="330" customWidth="1"/>
    <col min="3820" max="3820" width="18.5703125" style="330" customWidth="1"/>
    <col min="3821" max="3821" width="39.7109375" style="330" customWidth="1"/>
    <col min="3822" max="4072" width="11.42578125" style="330"/>
    <col min="4073" max="4073" width="74.42578125" style="330" customWidth="1"/>
    <col min="4074" max="4074" width="29.28515625" style="330" customWidth="1"/>
    <col min="4075" max="4075" width="32.28515625" style="330" customWidth="1"/>
    <col min="4076" max="4076" width="18.5703125" style="330" customWidth="1"/>
    <col min="4077" max="4077" width="39.7109375" style="330" customWidth="1"/>
    <col min="4078" max="4328" width="11.42578125" style="330"/>
    <col min="4329" max="4329" width="74.42578125" style="330" customWidth="1"/>
    <col min="4330" max="4330" width="29.28515625" style="330" customWidth="1"/>
    <col min="4331" max="4331" width="32.28515625" style="330" customWidth="1"/>
    <col min="4332" max="4332" width="18.5703125" style="330" customWidth="1"/>
    <col min="4333" max="4333" width="39.7109375" style="330" customWidth="1"/>
    <col min="4334" max="4584" width="11.42578125" style="330"/>
    <col min="4585" max="4585" width="74.42578125" style="330" customWidth="1"/>
    <col min="4586" max="4586" width="29.28515625" style="330" customWidth="1"/>
    <col min="4587" max="4587" width="32.28515625" style="330" customWidth="1"/>
    <col min="4588" max="4588" width="18.5703125" style="330" customWidth="1"/>
    <col min="4589" max="4589" width="39.7109375" style="330" customWidth="1"/>
    <col min="4590" max="4840" width="11.42578125" style="330"/>
    <col min="4841" max="4841" width="74.42578125" style="330" customWidth="1"/>
    <col min="4842" max="4842" width="29.28515625" style="330" customWidth="1"/>
    <col min="4843" max="4843" width="32.28515625" style="330" customWidth="1"/>
    <col min="4844" max="4844" width="18.5703125" style="330" customWidth="1"/>
    <col min="4845" max="4845" width="39.7109375" style="330" customWidth="1"/>
    <col min="4846" max="5096" width="11.42578125" style="330"/>
    <col min="5097" max="5097" width="74.42578125" style="330" customWidth="1"/>
    <col min="5098" max="5098" width="29.28515625" style="330" customWidth="1"/>
    <col min="5099" max="5099" width="32.28515625" style="330" customWidth="1"/>
    <col min="5100" max="5100" width="18.5703125" style="330" customWidth="1"/>
    <col min="5101" max="5101" width="39.7109375" style="330" customWidth="1"/>
    <col min="5102" max="5352" width="11.42578125" style="330"/>
    <col min="5353" max="5353" width="74.42578125" style="330" customWidth="1"/>
    <col min="5354" max="5354" width="29.28515625" style="330" customWidth="1"/>
    <col min="5355" max="5355" width="32.28515625" style="330" customWidth="1"/>
    <col min="5356" max="5356" width="18.5703125" style="330" customWidth="1"/>
    <col min="5357" max="5357" width="39.7109375" style="330" customWidth="1"/>
    <col min="5358" max="5608" width="11.42578125" style="330"/>
    <col min="5609" max="5609" width="74.42578125" style="330" customWidth="1"/>
    <col min="5610" max="5610" width="29.28515625" style="330" customWidth="1"/>
    <col min="5611" max="5611" width="32.28515625" style="330" customWidth="1"/>
    <col min="5612" max="5612" width="18.5703125" style="330" customWidth="1"/>
    <col min="5613" max="5613" width="39.7109375" style="330" customWidth="1"/>
    <col min="5614" max="5864" width="11.42578125" style="330"/>
    <col min="5865" max="5865" width="74.42578125" style="330" customWidth="1"/>
    <col min="5866" max="5866" width="29.28515625" style="330" customWidth="1"/>
    <col min="5867" max="5867" width="32.28515625" style="330" customWidth="1"/>
    <col min="5868" max="5868" width="18.5703125" style="330" customWidth="1"/>
    <col min="5869" max="5869" width="39.7109375" style="330" customWidth="1"/>
    <col min="5870" max="6120" width="11.42578125" style="330"/>
    <col min="6121" max="6121" width="74.42578125" style="330" customWidth="1"/>
    <col min="6122" max="6122" width="29.28515625" style="330" customWidth="1"/>
    <col min="6123" max="6123" width="32.28515625" style="330" customWidth="1"/>
    <col min="6124" max="6124" width="18.5703125" style="330" customWidth="1"/>
    <col min="6125" max="6125" width="39.7109375" style="330" customWidth="1"/>
    <col min="6126" max="6376" width="11.42578125" style="330"/>
    <col min="6377" max="6377" width="74.42578125" style="330" customWidth="1"/>
    <col min="6378" max="6378" width="29.28515625" style="330" customWidth="1"/>
    <col min="6379" max="6379" width="32.28515625" style="330" customWidth="1"/>
    <col min="6380" max="6380" width="18.5703125" style="330" customWidth="1"/>
    <col min="6381" max="6381" width="39.7109375" style="330" customWidth="1"/>
    <col min="6382" max="6632" width="11.42578125" style="330"/>
    <col min="6633" max="6633" width="74.42578125" style="330" customWidth="1"/>
    <col min="6634" max="6634" width="29.28515625" style="330" customWidth="1"/>
    <col min="6635" max="6635" width="32.28515625" style="330" customWidth="1"/>
    <col min="6636" max="6636" width="18.5703125" style="330" customWidth="1"/>
    <col min="6637" max="6637" width="39.7109375" style="330" customWidth="1"/>
    <col min="6638" max="6888" width="11.42578125" style="330"/>
    <col min="6889" max="6889" width="74.42578125" style="330" customWidth="1"/>
    <col min="6890" max="6890" width="29.28515625" style="330" customWidth="1"/>
    <col min="6891" max="6891" width="32.28515625" style="330" customWidth="1"/>
    <col min="6892" max="6892" width="18.5703125" style="330" customWidth="1"/>
    <col min="6893" max="6893" width="39.7109375" style="330" customWidth="1"/>
    <col min="6894" max="7144" width="11.42578125" style="330"/>
    <col min="7145" max="7145" width="74.42578125" style="330" customWidth="1"/>
    <col min="7146" max="7146" width="29.28515625" style="330" customWidth="1"/>
    <col min="7147" max="7147" width="32.28515625" style="330" customWidth="1"/>
    <col min="7148" max="7148" width="18.5703125" style="330" customWidth="1"/>
    <col min="7149" max="7149" width="39.7109375" style="330" customWidth="1"/>
    <col min="7150" max="7400" width="11.42578125" style="330"/>
    <col min="7401" max="7401" width="74.42578125" style="330" customWidth="1"/>
    <col min="7402" max="7402" width="29.28515625" style="330" customWidth="1"/>
    <col min="7403" max="7403" width="32.28515625" style="330" customWidth="1"/>
    <col min="7404" max="7404" width="18.5703125" style="330" customWidth="1"/>
    <col min="7405" max="7405" width="39.7109375" style="330" customWidth="1"/>
    <col min="7406" max="7656" width="11.42578125" style="330"/>
    <col min="7657" max="7657" width="74.42578125" style="330" customWidth="1"/>
    <col min="7658" max="7658" width="29.28515625" style="330" customWidth="1"/>
    <col min="7659" max="7659" width="32.28515625" style="330" customWidth="1"/>
    <col min="7660" max="7660" width="18.5703125" style="330" customWidth="1"/>
    <col min="7661" max="7661" width="39.7109375" style="330" customWidth="1"/>
    <col min="7662" max="7912" width="11.42578125" style="330"/>
    <col min="7913" max="7913" width="74.42578125" style="330" customWidth="1"/>
    <col min="7914" max="7914" width="29.28515625" style="330" customWidth="1"/>
    <col min="7915" max="7915" width="32.28515625" style="330" customWidth="1"/>
    <col min="7916" max="7916" width="18.5703125" style="330" customWidth="1"/>
    <col min="7917" max="7917" width="39.7109375" style="330" customWidth="1"/>
    <col min="7918" max="8168" width="11.42578125" style="330"/>
    <col min="8169" max="8169" width="74.42578125" style="330" customWidth="1"/>
    <col min="8170" max="8170" width="29.28515625" style="330" customWidth="1"/>
    <col min="8171" max="8171" width="32.28515625" style="330" customWidth="1"/>
    <col min="8172" max="8172" width="18.5703125" style="330" customWidth="1"/>
    <col min="8173" max="8173" width="39.7109375" style="330" customWidth="1"/>
    <col min="8174" max="8424" width="11.42578125" style="330"/>
    <col min="8425" max="8425" width="74.42578125" style="330" customWidth="1"/>
    <col min="8426" max="8426" width="29.28515625" style="330" customWidth="1"/>
    <col min="8427" max="8427" width="32.28515625" style="330" customWidth="1"/>
    <col min="8428" max="8428" width="18.5703125" style="330" customWidth="1"/>
    <col min="8429" max="8429" width="39.7109375" style="330" customWidth="1"/>
    <col min="8430" max="8680" width="11.42578125" style="330"/>
    <col min="8681" max="8681" width="74.42578125" style="330" customWidth="1"/>
    <col min="8682" max="8682" width="29.28515625" style="330" customWidth="1"/>
    <col min="8683" max="8683" width="32.28515625" style="330" customWidth="1"/>
    <col min="8684" max="8684" width="18.5703125" style="330" customWidth="1"/>
    <col min="8685" max="8685" width="39.7109375" style="330" customWidth="1"/>
    <col min="8686" max="8936" width="11.42578125" style="330"/>
    <col min="8937" max="8937" width="74.42578125" style="330" customWidth="1"/>
    <col min="8938" max="8938" width="29.28515625" style="330" customWidth="1"/>
    <col min="8939" max="8939" width="32.28515625" style="330" customWidth="1"/>
    <col min="8940" max="8940" width="18.5703125" style="330" customWidth="1"/>
    <col min="8941" max="8941" width="39.7109375" style="330" customWidth="1"/>
    <col min="8942" max="9192" width="11.42578125" style="330"/>
    <col min="9193" max="9193" width="74.42578125" style="330" customWidth="1"/>
    <col min="9194" max="9194" width="29.28515625" style="330" customWidth="1"/>
    <col min="9195" max="9195" width="32.28515625" style="330" customWidth="1"/>
    <col min="9196" max="9196" width="18.5703125" style="330" customWidth="1"/>
    <col min="9197" max="9197" width="39.7109375" style="330" customWidth="1"/>
    <col min="9198" max="9448" width="11.42578125" style="330"/>
    <col min="9449" max="9449" width="74.42578125" style="330" customWidth="1"/>
    <col min="9450" max="9450" width="29.28515625" style="330" customWidth="1"/>
    <col min="9451" max="9451" width="32.28515625" style="330" customWidth="1"/>
    <col min="9452" max="9452" width="18.5703125" style="330" customWidth="1"/>
    <col min="9453" max="9453" width="39.7109375" style="330" customWidth="1"/>
    <col min="9454" max="9704" width="11.42578125" style="330"/>
    <col min="9705" max="9705" width="74.42578125" style="330" customWidth="1"/>
    <col min="9706" max="9706" width="29.28515625" style="330" customWidth="1"/>
    <col min="9707" max="9707" width="32.28515625" style="330" customWidth="1"/>
    <col min="9708" max="9708" width="18.5703125" style="330" customWidth="1"/>
    <col min="9709" max="9709" width="39.7109375" style="330" customWidth="1"/>
    <col min="9710" max="9960" width="11.42578125" style="330"/>
    <col min="9961" max="9961" width="74.42578125" style="330" customWidth="1"/>
    <col min="9962" max="9962" width="29.28515625" style="330" customWidth="1"/>
    <col min="9963" max="9963" width="32.28515625" style="330" customWidth="1"/>
    <col min="9964" max="9964" width="18.5703125" style="330" customWidth="1"/>
    <col min="9965" max="9965" width="39.7109375" style="330" customWidth="1"/>
    <col min="9966" max="10216" width="11.42578125" style="330"/>
    <col min="10217" max="10217" width="74.42578125" style="330" customWidth="1"/>
    <col min="10218" max="10218" width="29.28515625" style="330" customWidth="1"/>
    <col min="10219" max="10219" width="32.28515625" style="330" customWidth="1"/>
    <col min="10220" max="10220" width="18.5703125" style="330" customWidth="1"/>
    <col min="10221" max="10221" width="39.7109375" style="330" customWidth="1"/>
    <col min="10222" max="10472" width="11.42578125" style="330"/>
    <col min="10473" max="10473" width="74.42578125" style="330" customWidth="1"/>
    <col min="10474" max="10474" width="29.28515625" style="330" customWidth="1"/>
    <col min="10475" max="10475" width="32.28515625" style="330" customWidth="1"/>
    <col min="10476" max="10476" width="18.5703125" style="330" customWidth="1"/>
    <col min="10477" max="10477" width="39.7109375" style="330" customWidth="1"/>
    <col min="10478" max="10728" width="11.42578125" style="330"/>
    <col min="10729" max="10729" width="74.42578125" style="330" customWidth="1"/>
    <col min="10730" max="10730" width="29.28515625" style="330" customWidth="1"/>
    <col min="10731" max="10731" width="32.28515625" style="330" customWidth="1"/>
    <col min="10732" max="10732" width="18.5703125" style="330" customWidth="1"/>
    <col min="10733" max="10733" width="39.7109375" style="330" customWidth="1"/>
    <col min="10734" max="10984" width="11.42578125" style="330"/>
    <col min="10985" max="10985" width="74.42578125" style="330" customWidth="1"/>
    <col min="10986" max="10986" width="29.28515625" style="330" customWidth="1"/>
    <col min="10987" max="10987" width="32.28515625" style="330" customWidth="1"/>
    <col min="10988" max="10988" width="18.5703125" style="330" customWidth="1"/>
    <col min="10989" max="10989" width="39.7109375" style="330" customWidth="1"/>
    <col min="10990" max="11240" width="11.42578125" style="330"/>
    <col min="11241" max="11241" width="74.42578125" style="330" customWidth="1"/>
    <col min="11242" max="11242" width="29.28515625" style="330" customWidth="1"/>
    <col min="11243" max="11243" width="32.28515625" style="330" customWidth="1"/>
    <col min="11244" max="11244" width="18.5703125" style="330" customWidth="1"/>
    <col min="11245" max="11245" width="39.7109375" style="330" customWidth="1"/>
    <col min="11246" max="11496" width="11.42578125" style="330"/>
    <col min="11497" max="11497" width="74.42578125" style="330" customWidth="1"/>
    <col min="11498" max="11498" width="29.28515625" style="330" customWidth="1"/>
    <col min="11499" max="11499" width="32.28515625" style="330" customWidth="1"/>
    <col min="11500" max="11500" width="18.5703125" style="330" customWidth="1"/>
    <col min="11501" max="11501" width="39.7109375" style="330" customWidth="1"/>
    <col min="11502" max="11752" width="11.42578125" style="330"/>
    <col min="11753" max="11753" width="74.42578125" style="330" customWidth="1"/>
    <col min="11754" max="11754" width="29.28515625" style="330" customWidth="1"/>
    <col min="11755" max="11755" width="32.28515625" style="330" customWidth="1"/>
    <col min="11756" max="11756" width="18.5703125" style="330" customWidth="1"/>
    <col min="11757" max="11757" width="39.7109375" style="330" customWidth="1"/>
    <col min="11758" max="12008" width="11.42578125" style="330"/>
    <col min="12009" max="12009" width="74.42578125" style="330" customWidth="1"/>
    <col min="12010" max="12010" width="29.28515625" style="330" customWidth="1"/>
    <col min="12011" max="12011" width="32.28515625" style="330" customWidth="1"/>
    <col min="12012" max="12012" width="18.5703125" style="330" customWidth="1"/>
    <col min="12013" max="12013" width="39.7109375" style="330" customWidth="1"/>
    <col min="12014" max="12264" width="11.42578125" style="330"/>
    <col min="12265" max="12265" width="74.42578125" style="330" customWidth="1"/>
    <col min="12266" max="12266" width="29.28515625" style="330" customWidth="1"/>
    <col min="12267" max="12267" width="32.28515625" style="330" customWidth="1"/>
    <col min="12268" max="12268" width="18.5703125" style="330" customWidth="1"/>
    <col min="12269" max="12269" width="39.7109375" style="330" customWidth="1"/>
    <col min="12270" max="12520" width="11.42578125" style="330"/>
    <col min="12521" max="12521" width="74.42578125" style="330" customWidth="1"/>
    <col min="12522" max="12522" width="29.28515625" style="330" customWidth="1"/>
    <col min="12523" max="12523" width="32.28515625" style="330" customWidth="1"/>
    <col min="12524" max="12524" width="18.5703125" style="330" customWidth="1"/>
    <col min="12525" max="12525" width="39.7109375" style="330" customWidth="1"/>
    <col min="12526" max="12776" width="11.42578125" style="330"/>
    <col min="12777" max="12777" width="74.42578125" style="330" customWidth="1"/>
    <col min="12778" max="12778" width="29.28515625" style="330" customWidth="1"/>
    <col min="12779" max="12779" width="32.28515625" style="330" customWidth="1"/>
    <col min="12780" max="12780" width="18.5703125" style="330" customWidth="1"/>
    <col min="12781" max="12781" width="39.7109375" style="330" customWidth="1"/>
    <col min="12782" max="13032" width="11.42578125" style="330"/>
    <col min="13033" max="13033" width="74.42578125" style="330" customWidth="1"/>
    <col min="13034" max="13034" width="29.28515625" style="330" customWidth="1"/>
    <col min="13035" max="13035" width="32.28515625" style="330" customWidth="1"/>
    <col min="13036" max="13036" width="18.5703125" style="330" customWidth="1"/>
    <col min="13037" max="13037" width="39.7109375" style="330" customWidth="1"/>
    <col min="13038" max="13288" width="11.42578125" style="330"/>
    <col min="13289" max="13289" width="74.42578125" style="330" customWidth="1"/>
    <col min="13290" max="13290" width="29.28515625" style="330" customWidth="1"/>
    <col min="13291" max="13291" width="32.28515625" style="330" customWidth="1"/>
    <col min="13292" max="13292" width="18.5703125" style="330" customWidth="1"/>
    <col min="13293" max="13293" width="39.7109375" style="330" customWidth="1"/>
    <col min="13294" max="13544" width="11.42578125" style="330"/>
    <col min="13545" max="13545" width="74.42578125" style="330" customWidth="1"/>
    <col min="13546" max="13546" width="29.28515625" style="330" customWidth="1"/>
    <col min="13547" max="13547" width="32.28515625" style="330" customWidth="1"/>
    <col min="13548" max="13548" width="18.5703125" style="330" customWidth="1"/>
    <col min="13549" max="13549" width="39.7109375" style="330" customWidth="1"/>
    <col min="13550" max="13800" width="11.42578125" style="330"/>
    <col min="13801" max="13801" width="74.42578125" style="330" customWidth="1"/>
    <col min="13802" max="13802" width="29.28515625" style="330" customWidth="1"/>
    <col min="13803" max="13803" width="32.28515625" style="330" customWidth="1"/>
    <col min="13804" max="13804" width="18.5703125" style="330" customWidth="1"/>
    <col min="13805" max="13805" width="39.7109375" style="330" customWidth="1"/>
    <col min="13806" max="14056" width="11.42578125" style="330"/>
    <col min="14057" max="14057" width="74.42578125" style="330" customWidth="1"/>
    <col min="14058" max="14058" width="29.28515625" style="330" customWidth="1"/>
    <col min="14059" max="14059" width="32.28515625" style="330" customWidth="1"/>
    <col min="14060" max="14060" width="18.5703125" style="330" customWidth="1"/>
    <col min="14061" max="14061" width="39.7109375" style="330" customWidth="1"/>
    <col min="14062" max="14312" width="11.42578125" style="330"/>
    <col min="14313" max="14313" width="74.42578125" style="330" customWidth="1"/>
    <col min="14314" max="14314" width="29.28515625" style="330" customWidth="1"/>
    <col min="14315" max="14315" width="32.28515625" style="330" customWidth="1"/>
    <col min="14316" max="14316" width="18.5703125" style="330" customWidth="1"/>
    <col min="14317" max="14317" width="39.7109375" style="330" customWidth="1"/>
    <col min="14318" max="14568" width="11.42578125" style="330"/>
    <col min="14569" max="14569" width="74.42578125" style="330" customWidth="1"/>
    <col min="14570" max="14570" width="29.28515625" style="330" customWidth="1"/>
    <col min="14571" max="14571" width="32.28515625" style="330" customWidth="1"/>
    <col min="14572" max="14572" width="18.5703125" style="330" customWidth="1"/>
    <col min="14573" max="14573" width="39.7109375" style="330" customWidth="1"/>
    <col min="14574" max="14824" width="11.42578125" style="330"/>
    <col min="14825" max="14825" width="74.42578125" style="330" customWidth="1"/>
    <col min="14826" max="14826" width="29.28515625" style="330" customWidth="1"/>
    <col min="14827" max="14827" width="32.28515625" style="330" customWidth="1"/>
    <col min="14828" max="14828" width="18.5703125" style="330" customWidth="1"/>
    <col min="14829" max="14829" width="39.7109375" style="330" customWidth="1"/>
    <col min="14830" max="15080" width="11.42578125" style="330"/>
    <col min="15081" max="15081" width="74.42578125" style="330" customWidth="1"/>
    <col min="15082" max="15082" width="29.28515625" style="330" customWidth="1"/>
    <col min="15083" max="15083" width="32.28515625" style="330" customWidth="1"/>
    <col min="15084" max="15084" width="18.5703125" style="330" customWidth="1"/>
    <col min="15085" max="15085" width="39.7109375" style="330" customWidth="1"/>
    <col min="15086" max="15336" width="11.42578125" style="330"/>
    <col min="15337" max="15337" width="74.42578125" style="330" customWidth="1"/>
    <col min="15338" max="15338" width="29.28515625" style="330" customWidth="1"/>
    <col min="15339" max="15339" width="32.28515625" style="330" customWidth="1"/>
    <col min="15340" max="15340" width="18.5703125" style="330" customWidth="1"/>
    <col min="15341" max="15341" width="39.7109375" style="330" customWidth="1"/>
    <col min="15342" max="15592" width="11.42578125" style="330"/>
    <col min="15593" max="15593" width="74.42578125" style="330" customWidth="1"/>
    <col min="15594" max="15594" width="29.28515625" style="330" customWidth="1"/>
    <col min="15595" max="15595" width="32.28515625" style="330" customWidth="1"/>
    <col min="15596" max="15596" width="18.5703125" style="330" customWidth="1"/>
    <col min="15597" max="15597" width="39.7109375" style="330" customWidth="1"/>
    <col min="15598" max="15848" width="11.42578125" style="330"/>
    <col min="15849" max="15849" width="74.42578125" style="330" customWidth="1"/>
    <col min="15850" max="15850" width="29.28515625" style="330" customWidth="1"/>
    <col min="15851" max="15851" width="32.28515625" style="330" customWidth="1"/>
    <col min="15852" max="15852" width="18.5703125" style="330" customWidth="1"/>
    <col min="15853" max="15853" width="39.7109375" style="330" customWidth="1"/>
    <col min="15854" max="16104" width="11.42578125" style="330"/>
    <col min="16105" max="16105" width="74.42578125" style="330" customWidth="1"/>
    <col min="16106" max="16106" width="29.28515625" style="330" customWidth="1"/>
    <col min="16107" max="16107" width="32.28515625" style="330" customWidth="1"/>
    <col min="16108" max="16108" width="18.5703125" style="330" customWidth="1"/>
    <col min="16109" max="16109" width="39.7109375" style="330" customWidth="1"/>
    <col min="16110" max="16384" width="11.42578125" style="330"/>
  </cols>
  <sheetData>
    <row r="1" spans="1:15" ht="15.75" thickBot="1" x14ac:dyDescent="0.25">
      <c r="A1" s="552" t="s">
        <v>878</v>
      </c>
      <c r="B1" s="553"/>
      <c r="C1" s="553"/>
      <c r="D1" s="553"/>
      <c r="E1" s="553"/>
      <c r="F1" s="554"/>
    </row>
    <row r="2" spans="1:15" ht="15.75" thickBot="1" x14ac:dyDescent="0.3">
      <c r="A2" s="552" t="s">
        <v>1041</v>
      </c>
      <c r="B2" s="553"/>
      <c r="C2" s="553"/>
      <c r="D2" s="553"/>
      <c r="E2" s="553"/>
      <c r="F2" s="554"/>
      <c r="G2"/>
      <c r="H2"/>
      <c r="I2"/>
      <c r="J2"/>
      <c r="K2"/>
      <c r="L2"/>
      <c r="M2"/>
      <c r="N2"/>
      <c r="O2"/>
    </row>
    <row r="3" spans="1:15" ht="30" x14ac:dyDescent="0.25">
      <c r="A3" s="333" t="s">
        <v>1207</v>
      </c>
      <c r="B3" s="334" t="s">
        <v>1038</v>
      </c>
      <c r="C3" s="334" t="s">
        <v>1039</v>
      </c>
      <c r="D3" s="334" t="s">
        <v>1040</v>
      </c>
      <c r="E3" s="335" t="s">
        <v>2</v>
      </c>
      <c r="F3" s="336" t="s">
        <v>1358</v>
      </c>
      <c r="G3"/>
      <c r="H3"/>
      <c r="I3"/>
      <c r="J3"/>
      <c r="K3"/>
      <c r="L3"/>
      <c r="M3"/>
      <c r="N3"/>
      <c r="O3"/>
    </row>
    <row r="4" spans="1:15" s="341" customFormat="1" ht="30" x14ac:dyDescent="0.25">
      <c r="A4" s="337" t="s">
        <v>1042</v>
      </c>
      <c r="B4" s="338" t="s">
        <v>1043</v>
      </c>
      <c r="C4" s="338" t="s">
        <v>1044</v>
      </c>
      <c r="D4" s="337">
        <v>40</v>
      </c>
      <c r="E4" s="339">
        <v>0</v>
      </c>
      <c r="F4" s="340">
        <v>10.8</v>
      </c>
      <c r="G4" s="1"/>
      <c r="H4" s="1"/>
      <c r="I4" s="1"/>
      <c r="J4" s="1"/>
      <c r="K4" s="1"/>
      <c r="L4" s="1"/>
      <c r="M4" s="1"/>
      <c r="N4" s="1"/>
      <c r="O4" s="1"/>
    </row>
    <row r="5" spans="1:15" s="341" customFormat="1" ht="15" x14ac:dyDescent="0.25">
      <c r="A5" s="342" t="s">
        <v>1045</v>
      </c>
      <c r="B5" s="338" t="s">
        <v>1046</v>
      </c>
      <c r="C5" s="338" t="s">
        <v>1046</v>
      </c>
      <c r="D5" s="337">
        <v>30</v>
      </c>
      <c r="E5" s="339">
        <v>0</v>
      </c>
      <c r="F5" s="340">
        <v>8.1</v>
      </c>
      <c r="G5" s="1"/>
      <c r="H5" s="1"/>
      <c r="I5" s="1"/>
      <c r="J5" s="1"/>
      <c r="K5" s="1"/>
      <c r="L5" s="1"/>
      <c r="M5" s="1"/>
      <c r="N5" s="1"/>
      <c r="O5" s="1"/>
    </row>
    <row r="6" spans="1:15" s="341" customFormat="1" ht="15" x14ac:dyDescent="0.25">
      <c r="A6" s="342" t="s">
        <v>1047</v>
      </c>
      <c r="B6" s="338" t="s">
        <v>1048</v>
      </c>
      <c r="C6" s="338" t="s">
        <v>1048</v>
      </c>
      <c r="D6" s="337">
        <v>444</v>
      </c>
      <c r="E6" s="339">
        <v>0</v>
      </c>
      <c r="F6" s="340">
        <v>119.88</v>
      </c>
      <c r="G6" s="1"/>
      <c r="H6" s="1"/>
      <c r="I6" s="1"/>
      <c r="J6" s="1"/>
      <c r="K6" s="1"/>
      <c r="L6" s="1"/>
      <c r="M6" s="1"/>
      <c r="N6" s="1"/>
      <c r="O6" s="1"/>
    </row>
    <row r="7" spans="1:15" s="341" customFormat="1" ht="30" x14ac:dyDescent="0.25">
      <c r="A7" s="342" t="s">
        <v>1049</v>
      </c>
      <c r="B7" s="338" t="s">
        <v>1050</v>
      </c>
      <c r="C7" s="338" t="s">
        <v>1051</v>
      </c>
      <c r="D7" s="337">
        <v>1410</v>
      </c>
      <c r="E7" s="339">
        <v>0</v>
      </c>
      <c r="F7" s="340">
        <v>380.7</v>
      </c>
      <c r="G7" s="1"/>
      <c r="H7" s="1"/>
      <c r="I7" s="1"/>
      <c r="J7" s="1"/>
      <c r="K7" s="1"/>
      <c r="L7" s="1"/>
      <c r="M7" s="1"/>
      <c r="N7" s="1"/>
      <c r="O7" s="1"/>
    </row>
    <row r="8" spans="1:15" s="341" customFormat="1" ht="30" x14ac:dyDescent="0.25">
      <c r="A8" s="337" t="s">
        <v>1052</v>
      </c>
      <c r="B8" s="338" t="s">
        <v>1053</v>
      </c>
      <c r="C8" s="338" t="s">
        <v>1054</v>
      </c>
      <c r="D8" s="337">
        <v>500</v>
      </c>
      <c r="E8" s="339">
        <v>0</v>
      </c>
      <c r="F8" s="340">
        <v>135</v>
      </c>
      <c r="G8" s="1"/>
      <c r="H8" s="1"/>
      <c r="I8" s="1"/>
      <c r="J8" s="1"/>
      <c r="K8" s="1"/>
      <c r="L8" s="1"/>
      <c r="M8" s="1"/>
      <c r="N8" s="1"/>
      <c r="O8" s="1"/>
    </row>
    <row r="9" spans="1:15" s="341" customFormat="1" ht="30" x14ac:dyDescent="0.25">
      <c r="A9" s="337" t="s">
        <v>1055</v>
      </c>
      <c r="B9" s="338" t="s">
        <v>1056</v>
      </c>
      <c r="C9" s="338" t="s">
        <v>1057</v>
      </c>
      <c r="D9" s="337">
        <v>800</v>
      </c>
      <c r="E9" s="339">
        <v>0</v>
      </c>
      <c r="F9" s="340">
        <v>216</v>
      </c>
      <c r="G9" s="1"/>
      <c r="H9" s="1"/>
      <c r="I9" s="1"/>
      <c r="J9" s="1"/>
      <c r="K9" s="1"/>
      <c r="L9" s="1"/>
      <c r="M9" s="1"/>
      <c r="N9" s="1"/>
      <c r="O9" s="1"/>
    </row>
    <row r="10" spans="1:15" s="341" customFormat="1" ht="30" x14ac:dyDescent="0.25">
      <c r="A10" s="337" t="s">
        <v>1058</v>
      </c>
      <c r="B10" s="338" t="s">
        <v>1059</v>
      </c>
      <c r="C10" s="338" t="s">
        <v>1060</v>
      </c>
      <c r="D10" s="337">
        <v>500</v>
      </c>
      <c r="E10" s="339">
        <v>0</v>
      </c>
      <c r="F10" s="340">
        <v>135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341" customFormat="1" ht="30" x14ac:dyDescent="0.25">
      <c r="A11" s="337" t="s">
        <v>1061</v>
      </c>
      <c r="B11" s="338" t="s">
        <v>1062</v>
      </c>
      <c r="C11" s="338" t="s">
        <v>1063</v>
      </c>
      <c r="D11" s="337">
        <v>250</v>
      </c>
      <c r="E11" s="339">
        <v>0</v>
      </c>
      <c r="F11" s="340">
        <v>67.5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341" customFormat="1" ht="30" x14ac:dyDescent="0.25">
      <c r="A12" s="337" t="s">
        <v>1064</v>
      </c>
      <c r="B12" s="338" t="s">
        <v>1065</v>
      </c>
      <c r="C12" s="338" t="s">
        <v>1066</v>
      </c>
      <c r="D12" s="337">
        <v>850</v>
      </c>
      <c r="E12" s="339">
        <v>0</v>
      </c>
      <c r="F12" s="340">
        <v>229.5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s="341" customFormat="1" ht="30" x14ac:dyDescent="0.25">
      <c r="A13" s="337" t="s">
        <v>1067</v>
      </c>
      <c r="B13" s="338" t="s">
        <v>1068</v>
      </c>
      <c r="C13" s="338" t="s">
        <v>1069</v>
      </c>
      <c r="D13" s="337">
        <v>1250</v>
      </c>
      <c r="E13" s="339">
        <v>0</v>
      </c>
      <c r="F13" s="340">
        <v>337.5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s="341" customFormat="1" ht="15" x14ac:dyDescent="0.25">
      <c r="A14" s="337" t="s">
        <v>1070</v>
      </c>
      <c r="B14" s="338" t="s">
        <v>1071</v>
      </c>
      <c r="C14" s="338" t="s">
        <v>1071</v>
      </c>
      <c r="D14" s="337">
        <v>295</v>
      </c>
      <c r="E14" s="339">
        <v>0</v>
      </c>
      <c r="F14" s="340">
        <v>79.650000000000006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s="341" customFormat="1" ht="15" x14ac:dyDescent="0.25">
      <c r="A15" s="337" t="s">
        <v>1072</v>
      </c>
      <c r="B15" s="338" t="s">
        <v>1073</v>
      </c>
      <c r="C15" s="338" t="s">
        <v>1073</v>
      </c>
      <c r="D15" s="337">
        <v>200</v>
      </c>
      <c r="E15" s="339">
        <v>0</v>
      </c>
      <c r="F15" s="340">
        <v>54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s="341" customFormat="1" ht="45" x14ac:dyDescent="0.25">
      <c r="A16" s="342" t="s">
        <v>1074</v>
      </c>
      <c r="B16" s="343" t="s">
        <v>1075</v>
      </c>
      <c r="C16" s="343" t="s">
        <v>1076</v>
      </c>
      <c r="D16" s="337">
        <v>400</v>
      </c>
      <c r="E16" s="339">
        <v>0</v>
      </c>
      <c r="F16" s="340">
        <v>108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341" customFormat="1" ht="45" x14ac:dyDescent="0.25">
      <c r="A17" s="337" t="s">
        <v>1077</v>
      </c>
      <c r="B17" s="343" t="s">
        <v>1078</v>
      </c>
      <c r="C17" s="343" t="s">
        <v>1079</v>
      </c>
      <c r="D17" s="337">
        <v>500</v>
      </c>
      <c r="E17" s="339">
        <v>0</v>
      </c>
      <c r="F17" s="340">
        <v>135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s="341" customFormat="1" ht="15" x14ac:dyDescent="0.25">
      <c r="A18" s="342" t="s">
        <v>1080</v>
      </c>
      <c r="B18" s="343" t="s">
        <v>1081</v>
      </c>
      <c r="C18" s="343" t="s">
        <v>1082</v>
      </c>
      <c r="D18" s="337">
        <v>300</v>
      </c>
      <c r="E18" s="339">
        <v>0</v>
      </c>
      <c r="F18" s="340">
        <v>81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s="341" customFormat="1" ht="15" x14ac:dyDescent="0.25">
      <c r="A19" s="342" t="s">
        <v>1083</v>
      </c>
      <c r="B19" s="343" t="s">
        <v>1084</v>
      </c>
      <c r="C19" s="343" t="s">
        <v>1085</v>
      </c>
      <c r="D19" s="337">
        <v>900</v>
      </c>
      <c r="E19" s="339">
        <v>0</v>
      </c>
      <c r="F19" s="340">
        <v>243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s="341" customFormat="1" ht="30" x14ac:dyDescent="0.25">
      <c r="A20" s="337" t="s">
        <v>1086</v>
      </c>
      <c r="B20" s="343" t="s">
        <v>1087</v>
      </c>
      <c r="C20" s="343" t="s">
        <v>1088</v>
      </c>
      <c r="D20" s="337">
        <v>4074</v>
      </c>
      <c r="E20" s="339">
        <v>0</v>
      </c>
      <c r="F20" s="340">
        <v>1099.98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s="341" customFormat="1" ht="30" x14ac:dyDescent="0.25">
      <c r="A21" s="337" t="s">
        <v>1089</v>
      </c>
      <c r="B21" s="343" t="s">
        <v>1090</v>
      </c>
      <c r="C21" s="343" t="s">
        <v>1091</v>
      </c>
      <c r="D21" s="337">
        <v>150</v>
      </c>
      <c r="E21" s="339">
        <v>0</v>
      </c>
      <c r="F21" s="340">
        <v>40.5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s="341" customFormat="1" ht="45" x14ac:dyDescent="0.25">
      <c r="A22" s="337" t="s">
        <v>1092</v>
      </c>
      <c r="B22" s="343" t="s">
        <v>1093</v>
      </c>
      <c r="C22" s="343" t="s">
        <v>1094</v>
      </c>
      <c r="D22" s="337">
        <v>800</v>
      </c>
      <c r="E22" s="339">
        <v>0</v>
      </c>
      <c r="F22" s="340">
        <v>216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s="341" customFormat="1" ht="45" x14ac:dyDescent="0.25">
      <c r="A23" s="337" t="s">
        <v>1095</v>
      </c>
      <c r="B23" s="343" t="s">
        <v>1096</v>
      </c>
      <c r="C23" s="343" t="s">
        <v>1097</v>
      </c>
      <c r="D23" s="337">
        <v>900</v>
      </c>
      <c r="E23" s="339">
        <v>0</v>
      </c>
      <c r="F23" s="340">
        <v>243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341" customFormat="1" ht="30" x14ac:dyDescent="0.25">
      <c r="A24" s="337" t="s">
        <v>1098</v>
      </c>
      <c r="B24" s="343" t="s">
        <v>1099</v>
      </c>
      <c r="C24" s="343" t="s">
        <v>1100</v>
      </c>
      <c r="D24" s="337">
        <v>1037</v>
      </c>
      <c r="E24" s="339">
        <v>0</v>
      </c>
      <c r="F24" s="340">
        <v>279.99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341" customFormat="1" ht="30" x14ac:dyDescent="0.25">
      <c r="A25" s="337" t="s">
        <v>1101</v>
      </c>
      <c r="B25" s="343" t="s">
        <v>1102</v>
      </c>
      <c r="C25" s="343" t="s">
        <v>1103</v>
      </c>
      <c r="D25" s="337">
        <v>400</v>
      </c>
      <c r="E25" s="339">
        <v>0</v>
      </c>
      <c r="F25" s="340">
        <v>108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s="341" customFormat="1" ht="45" x14ac:dyDescent="0.25">
      <c r="A26" s="337" t="s">
        <v>1104</v>
      </c>
      <c r="B26" s="343" t="s">
        <v>1105</v>
      </c>
      <c r="C26" s="343" t="s">
        <v>1106</v>
      </c>
      <c r="D26" s="337">
        <v>1800</v>
      </c>
      <c r="E26" s="339">
        <v>0</v>
      </c>
      <c r="F26" s="340">
        <v>486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s="341" customFormat="1" ht="45" x14ac:dyDescent="0.25">
      <c r="A27" s="337" t="s">
        <v>1107</v>
      </c>
      <c r="B27" s="343" t="s">
        <v>1108</v>
      </c>
      <c r="C27" s="343" t="s">
        <v>1109</v>
      </c>
      <c r="D27" s="337">
        <v>4074</v>
      </c>
      <c r="E27" s="339">
        <v>0</v>
      </c>
      <c r="F27" s="340">
        <v>1099.98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s="341" customFormat="1" ht="30" x14ac:dyDescent="0.25">
      <c r="A28" s="337" t="s">
        <v>1110</v>
      </c>
      <c r="B28" s="343" t="s">
        <v>1111</v>
      </c>
      <c r="C28" s="343" t="s">
        <v>1112</v>
      </c>
      <c r="D28" s="337">
        <v>2963</v>
      </c>
      <c r="E28" s="339">
        <v>0</v>
      </c>
      <c r="F28" s="340">
        <v>800.01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s="341" customFormat="1" ht="30" x14ac:dyDescent="0.25">
      <c r="A29" s="337" t="s">
        <v>1113</v>
      </c>
      <c r="B29" s="343" t="s">
        <v>1111</v>
      </c>
      <c r="C29" s="343" t="s">
        <v>1114</v>
      </c>
      <c r="D29" s="337">
        <v>2963</v>
      </c>
      <c r="E29" s="339">
        <v>0</v>
      </c>
      <c r="F29" s="340">
        <v>800.01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s="341" customFormat="1" ht="45" x14ac:dyDescent="0.25">
      <c r="A30" s="337" t="s">
        <v>1115</v>
      </c>
      <c r="B30" s="343" t="s">
        <v>1116</v>
      </c>
      <c r="C30" s="343" t="s">
        <v>1117</v>
      </c>
      <c r="D30" s="337">
        <v>2000</v>
      </c>
      <c r="E30" s="339">
        <v>0</v>
      </c>
      <c r="F30" s="340">
        <v>540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s="341" customFormat="1" ht="29.25" customHeight="1" x14ac:dyDescent="0.25">
      <c r="A31" s="337" t="s">
        <v>1118</v>
      </c>
      <c r="B31" s="343" t="s">
        <v>1119</v>
      </c>
      <c r="C31" s="343" t="s">
        <v>1120</v>
      </c>
      <c r="D31" s="337">
        <v>4444</v>
      </c>
      <c r="E31" s="339">
        <v>0</v>
      </c>
      <c r="F31" s="340">
        <v>1199.8800000000001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s="341" customFormat="1" ht="29.25" customHeight="1" x14ac:dyDescent="0.25">
      <c r="A32" s="337" t="s">
        <v>1415</v>
      </c>
      <c r="B32" s="343" t="s">
        <v>1417</v>
      </c>
      <c r="C32" s="343" t="s">
        <v>1417</v>
      </c>
      <c r="D32" s="337">
        <v>200</v>
      </c>
      <c r="E32" s="339">
        <v>0</v>
      </c>
      <c r="F32" s="340">
        <v>54</v>
      </c>
      <c r="G32" s="1"/>
      <c r="H32" s="1"/>
      <c r="I32" s="1"/>
      <c r="J32" s="1"/>
      <c r="K32" s="1"/>
      <c r="L32" s="1"/>
      <c r="M32" s="1"/>
      <c r="N32" s="1"/>
      <c r="O32" s="1"/>
    </row>
    <row r="33" spans="1:1" x14ac:dyDescent="0.2">
      <c r="A33" s="330"/>
    </row>
    <row r="34" spans="1:1" x14ac:dyDescent="0.2">
      <c r="A34" s="330"/>
    </row>
    <row r="35" spans="1:1" x14ac:dyDescent="0.2">
      <c r="A35" s="330"/>
    </row>
    <row r="36" spans="1:1" x14ac:dyDescent="0.2">
      <c r="A36" s="330"/>
    </row>
    <row r="37" spans="1:1" x14ac:dyDescent="0.2">
      <c r="A37" s="330"/>
    </row>
    <row r="38" spans="1:1" x14ac:dyDescent="0.2">
      <c r="A38" s="330"/>
    </row>
    <row r="39" spans="1:1" x14ac:dyDescent="0.2">
      <c r="A39" s="330"/>
    </row>
    <row r="40" spans="1:1" x14ac:dyDescent="0.2">
      <c r="A40" s="330"/>
    </row>
    <row r="41" spans="1:1" x14ac:dyDescent="0.2">
      <c r="A41" s="330"/>
    </row>
    <row r="42" spans="1:1" x14ac:dyDescent="0.2">
      <c r="A42" s="330"/>
    </row>
    <row r="43" spans="1:1" x14ac:dyDescent="0.2">
      <c r="A43" s="330"/>
    </row>
    <row r="44" spans="1:1" x14ac:dyDescent="0.2">
      <c r="A44" s="330"/>
    </row>
    <row r="45" spans="1:1" x14ac:dyDescent="0.2">
      <c r="A45" s="330"/>
    </row>
    <row r="46" spans="1:1" x14ac:dyDescent="0.2">
      <c r="A46" s="330"/>
    </row>
    <row r="47" spans="1:1" x14ac:dyDescent="0.2">
      <c r="A47" s="330"/>
    </row>
    <row r="48" spans="1:1" x14ac:dyDescent="0.2">
      <c r="A48" s="330"/>
    </row>
    <row r="49" spans="1:1" x14ac:dyDescent="0.2">
      <c r="A49" s="330"/>
    </row>
    <row r="50" spans="1:1" x14ac:dyDescent="0.2">
      <c r="A50" s="330"/>
    </row>
    <row r="51" spans="1:1" x14ac:dyDescent="0.2">
      <c r="A51" s="330"/>
    </row>
    <row r="52" spans="1:1" x14ac:dyDescent="0.2">
      <c r="A52" s="330"/>
    </row>
    <row r="53" spans="1:1" x14ac:dyDescent="0.2">
      <c r="A53" s="330"/>
    </row>
    <row r="54" spans="1:1" x14ac:dyDescent="0.2">
      <c r="A54" s="330"/>
    </row>
    <row r="55" spans="1:1" x14ac:dyDescent="0.2">
      <c r="A55" s="330"/>
    </row>
    <row r="56" spans="1:1" x14ac:dyDescent="0.2">
      <c r="A56" s="330"/>
    </row>
    <row r="57" spans="1:1" x14ac:dyDescent="0.2">
      <c r="A57" s="330"/>
    </row>
    <row r="58" spans="1:1" x14ac:dyDescent="0.2">
      <c r="A58" s="330"/>
    </row>
    <row r="59" spans="1:1" x14ac:dyDescent="0.2">
      <c r="A59" s="330"/>
    </row>
    <row r="60" spans="1:1" x14ac:dyDescent="0.2">
      <c r="A60" s="330"/>
    </row>
    <row r="61" spans="1:1" x14ac:dyDescent="0.2">
      <c r="A61" s="330"/>
    </row>
    <row r="62" spans="1:1" x14ac:dyDescent="0.2">
      <c r="A62" s="330"/>
    </row>
    <row r="63" spans="1:1" x14ac:dyDescent="0.2">
      <c r="A63" s="330"/>
    </row>
    <row r="64" spans="1:1" x14ac:dyDescent="0.2">
      <c r="A64" s="330"/>
    </row>
    <row r="65" spans="1:1" x14ac:dyDescent="0.2">
      <c r="A65" s="330"/>
    </row>
    <row r="66" spans="1:1" x14ac:dyDescent="0.2">
      <c r="A66" s="330"/>
    </row>
    <row r="67" spans="1:1" x14ac:dyDescent="0.2">
      <c r="A67" s="330"/>
    </row>
    <row r="68" spans="1:1" x14ac:dyDescent="0.2">
      <c r="A68" s="330"/>
    </row>
    <row r="69" spans="1:1" x14ac:dyDescent="0.2">
      <c r="A69" s="330"/>
    </row>
    <row r="70" spans="1:1" x14ac:dyDescent="0.2">
      <c r="A70" s="330"/>
    </row>
    <row r="71" spans="1:1" x14ac:dyDescent="0.2">
      <c r="A71" s="330"/>
    </row>
    <row r="72" spans="1:1" x14ac:dyDescent="0.2">
      <c r="A72" s="330"/>
    </row>
    <row r="73" spans="1:1" x14ac:dyDescent="0.2">
      <c r="A73" s="330"/>
    </row>
    <row r="74" spans="1:1" x14ac:dyDescent="0.2">
      <c r="A74" s="330"/>
    </row>
    <row r="75" spans="1:1" x14ac:dyDescent="0.2">
      <c r="A75" s="330"/>
    </row>
    <row r="76" spans="1:1" x14ac:dyDescent="0.2">
      <c r="A76" s="330"/>
    </row>
    <row r="77" spans="1:1" x14ac:dyDescent="0.2">
      <c r="A77" s="330"/>
    </row>
    <row r="78" spans="1:1" x14ac:dyDescent="0.2">
      <c r="A78" s="330"/>
    </row>
    <row r="79" spans="1:1" x14ac:dyDescent="0.2">
      <c r="A79" s="330"/>
    </row>
    <row r="80" spans="1:1" x14ac:dyDescent="0.2">
      <c r="A80" s="330"/>
    </row>
    <row r="81" spans="1:1" x14ac:dyDescent="0.2">
      <c r="A81" s="330"/>
    </row>
    <row r="82" spans="1:1" x14ac:dyDescent="0.2">
      <c r="A82" s="330"/>
    </row>
    <row r="83" spans="1:1" x14ac:dyDescent="0.2">
      <c r="A83" s="330"/>
    </row>
    <row r="84" spans="1:1" x14ac:dyDescent="0.2">
      <c r="A84" s="330"/>
    </row>
    <row r="85" spans="1:1" x14ac:dyDescent="0.2">
      <c r="A85" s="330"/>
    </row>
    <row r="86" spans="1:1" x14ac:dyDescent="0.2">
      <c r="A86" s="330"/>
    </row>
    <row r="87" spans="1:1" x14ac:dyDescent="0.2">
      <c r="A87" s="330"/>
    </row>
    <row r="88" spans="1:1" x14ac:dyDescent="0.2">
      <c r="A88" s="330"/>
    </row>
    <row r="89" spans="1:1" x14ac:dyDescent="0.2">
      <c r="A89" s="330"/>
    </row>
    <row r="90" spans="1:1" x14ac:dyDescent="0.2">
      <c r="A90" s="330"/>
    </row>
    <row r="91" spans="1:1" x14ac:dyDescent="0.2">
      <c r="A91" s="330"/>
    </row>
    <row r="92" spans="1:1" x14ac:dyDescent="0.2">
      <c r="A92" s="330"/>
    </row>
    <row r="93" spans="1:1" x14ac:dyDescent="0.2">
      <c r="A93" s="330"/>
    </row>
    <row r="94" spans="1:1" x14ac:dyDescent="0.2">
      <c r="A94" s="330"/>
    </row>
    <row r="95" spans="1:1" x14ac:dyDescent="0.2">
      <c r="A95" s="330"/>
    </row>
    <row r="96" spans="1:1" x14ac:dyDescent="0.2">
      <c r="A96" s="330"/>
    </row>
    <row r="97" spans="1:1" x14ac:dyDescent="0.2">
      <c r="A97" s="330"/>
    </row>
    <row r="98" spans="1:1" x14ac:dyDescent="0.2">
      <c r="A98" s="330"/>
    </row>
    <row r="99" spans="1:1" x14ac:dyDescent="0.2">
      <c r="A99" s="330"/>
    </row>
    <row r="100" spans="1:1" x14ac:dyDescent="0.2">
      <c r="A100" s="330"/>
    </row>
    <row r="101" spans="1:1" x14ac:dyDescent="0.2">
      <c r="A101" s="330"/>
    </row>
    <row r="102" spans="1:1" x14ac:dyDescent="0.2">
      <c r="A102" s="330"/>
    </row>
    <row r="103" spans="1:1" x14ac:dyDescent="0.2">
      <c r="A103" s="330"/>
    </row>
    <row r="104" spans="1:1" x14ac:dyDescent="0.2">
      <c r="A104" s="330"/>
    </row>
    <row r="105" spans="1:1" x14ac:dyDescent="0.2">
      <c r="A105" s="330"/>
    </row>
    <row r="106" spans="1:1" x14ac:dyDescent="0.2">
      <c r="A106" s="330"/>
    </row>
    <row r="107" spans="1:1" x14ac:dyDescent="0.2">
      <c r="A107" s="330"/>
    </row>
    <row r="108" spans="1:1" x14ac:dyDescent="0.2">
      <c r="A108" s="330"/>
    </row>
    <row r="109" spans="1:1" x14ac:dyDescent="0.2">
      <c r="A109" s="330"/>
    </row>
    <row r="110" spans="1:1" x14ac:dyDescent="0.2">
      <c r="A110" s="330"/>
    </row>
    <row r="111" spans="1:1" x14ac:dyDescent="0.2">
      <c r="A111" s="330"/>
    </row>
    <row r="112" spans="1:1" x14ac:dyDescent="0.2">
      <c r="A112" s="330"/>
    </row>
    <row r="113" spans="1:1" x14ac:dyDescent="0.2">
      <c r="A113" s="330"/>
    </row>
    <row r="114" spans="1:1" x14ac:dyDescent="0.2">
      <c r="A114" s="330"/>
    </row>
    <row r="115" spans="1:1" x14ac:dyDescent="0.2">
      <c r="A115" s="330"/>
    </row>
    <row r="116" spans="1:1" x14ac:dyDescent="0.2">
      <c r="A116" s="330"/>
    </row>
    <row r="117" spans="1:1" x14ac:dyDescent="0.2">
      <c r="A117" s="330"/>
    </row>
    <row r="118" spans="1:1" x14ac:dyDescent="0.2">
      <c r="A118" s="330"/>
    </row>
    <row r="119" spans="1:1" x14ac:dyDescent="0.2">
      <c r="A119" s="330"/>
    </row>
    <row r="120" spans="1:1" x14ac:dyDescent="0.2">
      <c r="A120" s="330"/>
    </row>
    <row r="121" spans="1:1" x14ac:dyDescent="0.2">
      <c r="A121" s="330"/>
    </row>
    <row r="122" spans="1:1" x14ac:dyDescent="0.2">
      <c r="A122" s="330"/>
    </row>
    <row r="123" spans="1:1" x14ac:dyDescent="0.2">
      <c r="A123" s="330"/>
    </row>
    <row r="124" spans="1:1" x14ac:dyDescent="0.2">
      <c r="A124" s="330"/>
    </row>
    <row r="125" spans="1:1" x14ac:dyDescent="0.2">
      <c r="A125" s="330"/>
    </row>
    <row r="126" spans="1:1" x14ac:dyDescent="0.2">
      <c r="A126" s="330"/>
    </row>
    <row r="127" spans="1:1" x14ac:dyDescent="0.2">
      <c r="A127" s="330"/>
    </row>
    <row r="128" spans="1:1" x14ac:dyDescent="0.2">
      <c r="A128" s="330"/>
    </row>
    <row r="129" spans="1:1" x14ac:dyDescent="0.2">
      <c r="A129" s="330"/>
    </row>
    <row r="130" spans="1:1" x14ac:dyDescent="0.2">
      <c r="A130" s="330"/>
    </row>
    <row r="131" spans="1:1" x14ac:dyDescent="0.2">
      <c r="A131" s="330"/>
    </row>
    <row r="132" spans="1:1" x14ac:dyDescent="0.2">
      <c r="A132" s="330"/>
    </row>
    <row r="133" spans="1:1" x14ac:dyDescent="0.2">
      <c r="A133" s="330"/>
    </row>
    <row r="134" spans="1:1" x14ac:dyDescent="0.2">
      <c r="A134" s="330"/>
    </row>
    <row r="135" spans="1:1" x14ac:dyDescent="0.2">
      <c r="A135" s="330"/>
    </row>
    <row r="136" spans="1:1" x14ac:dyDescent="0.2">
      <c r="A136" s="330"/>
    </row>
    <row r="137" spans="1:1" x14ac:dyDescent="0.2">
      <c r="A137" s="330"/>
    </row>
    <row r="138" spans="1:1" x14ac:dyDescent="0.2">
      <c r="A138" s="330"/>
    </row>
    <row r="139" spans="1:1" x14ac:dyDescent="0.2">
      <c r="A139" s="330"/>
    </row>
    <row r="140" spans="1:1" x14ac:dyDescent="0.2">
      <c r="A140" s="330"/>
    </row>
    <row r="141" spans="1:1" x14ac:dyDescent="0.2">
      <c r="A141" s="330"/>
    </row>
    <row r="142" spans="1:1" x14ac:dyDescent="0.2">
      <c r="A142" s="330"/>
    </row>
    <row r="143" spans="1:1" x14ac:dyDescent="0.2">
      <c r="A143" s="330"/>
    </row>
    <row r="144" spans="1:1" x14ac:dyDescent="0.2">
      <c r="A144" s="330"/>
    </row>
    <row r="145" spans="1:1" x14ac:dyDescent="0.2">
      <c r="A145" s="330"/>
    </row>
    <row r="146" spans="1:1" x14ac:dyDescent="0.2">
      <c r="A146" s="330"/>
    </row>
    <row r="147" spans="1:1" x14ac:dyDescent="0.2">
      <c r="A147" s="330"/>
    </row>
  </sheetData>
  <mergeCells count="2">
    <mergeCell ref="A1:F1"/>
    <mergeCell ref="A2:F2"/>
  </mergeCells>
  <conditionalFormatting sqref="C16">
    <cfRule type="containsText" dxfId="7" priority="3" operator="containsText" text="HORS">
      <formula>NOT(ISERROR(SEARCH("HORS",C16)))</formula>
    </cfRule>
    <cfRule type="containsText" dxfId="6" priority="4" operator="containsText" text="trouv">
      <formula>NOT(ISERROR(SEARCH("trouv",C16)))</formula>
    </cfRule>
  </conditionalFormatting>
  <conditionalFormatting sqref="B16">
    <cfRule type="containsText" dxfId="5" priority="1" operator="containsText" text="HORS">
      <formula>NOT(ISERROR(SEARCH("HORS",B16)))</formula>
    </cfRule>
    <cfRule type="containsText" dxfId="4" priority="2" operator="containsText" text="trouv">
      <formula>NOT(ISERROR(SEARCH("trouv",B16)))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rowBreaks count="1" manualBreakCount="1">
    <brk id="31" max="7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opLeftCell="B1" zoomScale="71" zoomScaleNormal="71" workbookViewId="0">
      <selection activeCell="C22" sqref="C22"/>
    </sheetView>
  </sheetViews>
  <sheetFormatPr baseColWidth="10" defaultRowHeight="15.75" x14ac:dyDescent="0.25"/>
  <cols>
    <col min="1" max="1" width="14.7109375" style="186" hidden="1" customWidth="1"/>
    <col min="2" max="2" width="14.7109375" style="186" customWidth="1"/>
    <col min="3" max="3" width="92.42578125" style="186" customWidth="1"/>
    <col min="4" max="4" width="16.140625" style="187" bestFit="1" customWidth="1"/>
    <col min="5" max="5" width="27.7109375" style="186" customWidth="1"/>
    <col min="6" max="6" width="33.7109375" style="186" customWidth="1"/>
    <col min="7" max="7" width="20.42578125" style="186" customWidth="1"/>
    <col min="8" max="16384" width="11.42578125" style="186"/>
  </cols>
  <sheetData>
    <row r="1" spans="1:7" ht="16.5" thickBot="1" x14ac:dyDescent="0.3"/>
    <row r="2" spans="1:7" ht="24" thickBot="1" x14ac:dyDescent="0.4">
      <c r="B2" s="555" t="s">
        <v>1186</v>
      </c>
      <c r="C2" s="556"/>
      <c r="D2" s="556"/>
      <c r="E2" s="556"/>
      <c r="F2" s="556"/>
      <c r="G2" s="557"/>
    </row>
    <row r="3" spans="1:7" ht="16.5" thickBot="1" x14ac:dyDescent="0.3">
      <c r="D3" s="186"/>
    </row>
    <row r="4" spans="1:7" ht="24" thickBot="1" x14ac:dyDescent="0.4">
      <c r="B4" s="555" t="s">
        <v>735</v>
      </c>
      <c r="C4" s="556"/>
      <c r="D4" s="556"/>
      <c r="E4" s="556"/>
      <c r="F4" s="556"/>
      <c r="G4" s="557"/>
    </row>
    <row r="5" spans="1:7" ht="18.75" thickBot="1" x14ac:dyDescent="0.3">
      <c r="B5" s="188"/>
      <c r="C5" s="189"/>
      <c r="D5" s="189"/>
    </row>
    <row r="6" spans="1:7" ht="18.75" thickBot="1" x14ac:dyDescent="0.3">
      <c r="B6" s="558" t="s">
        <v>736</v>
      </c>
      <c r="C6" s="559"/>
      <c r="D6" s="560"/>
    </row>
    <row r="7" spans="1:7" ht="18.75" x14ac:dyDescent="0.3">
      <c r="B7" s="190" t="s">
        <v>737</v>
      </c>
      <c r="C7" s="191" t="s">
        <v>738</v>
      </c>
      <c r="D7" s="192" t="s">
        <v>739</v>
      </c>
    </row>
    <row r="8" spans="1:7" x14ac:dyDescent="0.25">
      <c r="B8" s="561" t="s">
        <v>740</v>
      </c>
      <c r="C8" s="193" t="s">
        <v>741</v>
      </c>
      <c r="D8" s="194">
        <v>50</v>
      </c>
    </row>
    <row r="9" spans="1:7" ht="16.5" thickBot="1" x14ac:dyDescent="0.3">
      <c r="B9" s="562"/>
      <c r="C9" s="195" t="s">
        <v>742</v>
      </c>
      <c r="D9" s="196">
        <v>30</v>
      </c>
    </row>
    <row r="11" spans="1:7" ht="16.5" thickBot="1" x14ac:dyDescent="0.3"/>
    <row r="12" spans="1:7" ht="21" x14ac:dyDescent="0.35">
      <c r="A12" s="563" t="s">
        <v>743</v>
      </c>
      <c r="B12" s="564"/>
      <c r="C12" s="565"/>
      <c r="D12" s="563" t="s">
        <v>1389</v>
      </c>
      <c r="E12" s="564"/>
      <c r="F12" s="565"/>
    </row>
    <row r="13" spans="1:7" ht="21" x14ac:dyDescent="0.35">
      <c r="A13" s="197"/>
      <c r="B13" s="198" t="s">
        <v>737</v>
      </c>
      <c r="C13" s="191" t="s">
        <v>744</v>
      </c>
      <c r="D13" s="199" t="s">
        <v>745</v>
      </c>
      <c r="E13" s="200" t="s">
        <v>746</v>
      </c>
      <c r="F13" s="191" t="s">
        <v>747</v>
      </c>
    </row>
    <row r="14" spans="1:7" ht="31.5" x14ac:dyDescent="0.25">
      <c r="A14" s="201" t="s">
        <v>748</v>
      </c>
      <c r="B14" s="202" t="s">
        <v>749</v>
      </c>
      <c r="C14" s="193" t="s">
        <v>750</v>
      </c>
      <c r="D14" s="203">
        <v>1700</v>
      </c>
      <c r="E14" s="204" t="s">
        <v>751</v>
      </c>
      <c r="F14" s="205" t="s">
        <v>752</v>
      </c>
    </row>
    <row r="15" spans="1:7" ht="31.5" x14ac:dyDescent="0.25">
      <c r="A15" s="201" t="s">
        <v>748</v>
      </c>
      <c r="B15" s="202" t="s">
        <v>753</v>
      </c>
      <c r="C15" s="193" t="s">
        <v>754</v>
      </c>
      <c r="D15" s="203">
        <v>1700</v>
      </c>
      <c r="E15" s="204" t="s">
        <v>751</v>
      </c>
      <c r="F15" s="205" t="s">
        <v>752</v>
      </c>
    </row>
    <row r="16" spans="1:7" ht="31.5" x14ac:dyDescent="0.25">
      <c r="A16" s="201" t="s">
        <v>748</v>
      </c>
      <c r="B16" s="202" t="s">
        <v>755</v>
      </c>
      <c r="C16" s="193" t="s">
        <v>756</v>
      </c>
      <c r="D16" s="203">
        <v>1700</v>
      </c>
      <c r="E16" s="204" t="s">
        <v>751</v>
      </c>
      <c r="F16" s="205" t="s">
        <v>752</v>
      </c>
    </row>
    <row r="17" spans="1:7" ht="31.5" x14ac:dyDescent="0.25">
      <c r="A17" s="201" t="s">
        <v>748</v>
      </c>
      <c r="B17" s="202" t="s">
        <v>757</v>
      </c>
      <c r="C17" s="193" t="s">
        <v>758</v>
      </c>
      <c r="D17" s="203">
        <v>1700</v>
      </c>
      <c r="E17" s="204" t="s">
        <v>751</v>
      </c>
      <c r="F17" s="205" t="s">
        <v>752</v>
      </c>
    </row>
    <row r="18" spans="1:7" ht="31.5" x14ac:dyDescent="0.25">
      <c r="A18" s="201" t="s">
        <v>748</v>
      </c>
      <c r="B18" s="202" t="s">
        <v>759</v>
      </c>
      <c r="C18" s="193" t="s">
        <v>760</v>
      </c>
      <c r="D18" s="203">
        <v>2100</v>
      </c>
      <c r="E18" s="206" t="s">
        <v>761</v>
      </c>
      <c r="F18" s="207" t="s">
        <v>762</v>
      </c>
    </row>
    <row r="19" spans="1:7" ht="31.5" x14ac:dyDescent="0.25">
      <c r="A19" s="201" t="s">
        <v>748</v>
      </c>
      <c r="B19" s="202" t="s">
        <v>763</v>
      </c>
      <c r="C19" s="193" t="s">
        <v>764</v>
      </c>
      <c r="D19" s="203">
        <v>1700</v>
      </c>
      <c r="E19" s="204" t="s">
        <v>751</v>
      </c>
      <c r="F19" s="205" t="s">
        <v>752</v>
      </c>
    </row>
    <row r="20" spans="1:7" ht="31.5" x14ac:dyDescent="0.25">
      <c r="A20" s="201" t="s">
        <v>748</v>
      </c>
      <c r="B20" s="202" t="s">
        <v>765</v>
      </c>
      <c r="C20" s="193" t="s">
        <v>766</v>
      </c>
      <c r="D20" s="203">
        <v>1700</v>
      </c>
      <c r="E20" s="204" t="s">
        <v>751</v>
      </c>
      <c r="F20" s="205" t="s">
        <v>752</v>
      </c>
    </row>
    <row r="21" spans="1:7" ht="31.5" x14ac:dyDescent="0.25">
      <c r="A21" s="201" t="s">
        <v>767</v>
      </c>
      <c r="B21" s="202" t="s">
        <v>768</v>
      </c>
      <c r="C21" s="193" t="s">
        <v>769</v>
      </c>
      <c r="D21" s="203">
        <v>1200</v>
      </c>
      <c r="E21" s="204" t="s">
        <v>770</v>
      </c>
      <c r="F21" s="205" t="s">
        <v>771</v>
      </c>
    </row>
    <row r="22" spans="1:7" ht="31.5" x14ac:dyDescent="0.25">
      <c r="A22" s="201" t="s">
        <v>772</v>
      </c>
      <c r="B22" s="202"/>
      <c r="C22" s="193" t="s">
        <v>773</v>
      </c>
      <c r="D22" s="203">
        <v>2700</v>
      </c>
      <c r="E22" s="204" t="s">
        <v>774</v>
      </c>
      <c r="F22" s="205" t="s">
        <v>775</v>
      </c>
    </row>
    <row r="23" spans="1:7" ht="31.5" x14ac:dyDescent="0.25">
      <c r="A23" s="201" t="s">
        <v>748</v>
      </c>
      <c r="B23" s="202"/>
      <c r="C23" s="193" t="s">
        <v>776</v>
      </c>
      <c r="D23" s="203">
        <v>1200</v>
      </c>
      <c r="E23" s="204" t="s">
        <v>770</v>
      </c>
      <c r="F23" s="205" t="s">
        <v>771</v>
      </c>
    </row>
    <row r="24" spans="1:7" ht="31.5" x14ac:dyDescent="0.25">
      <c r="A24" s="201" t="s">
        <v>748</v>
      </c>
      <c r="B24" s="202" t="s">
        <v>777</v>
      </c>
      <c r="C24" s="193" t="s">
        <v>778</v>
      </c>
      <c r="D24" s="203">
        <v>1300</v>
      </c>
      <c r="E24" s="204" t="s">
        <v>770</v>
      </c>
      <c r="F24" s="205" t="s">
        <v>779</v>
      </c>
    </row>
    <row r="25" spans="1:7" ht="31.5" x14ac:dyDescent="0.25">
      <c r="A25" s="201" t="s">
        <v>748</v>
      </c>
      <c r="B25" s="202" t="s">
        <v>777</v>
      </c>
      <c r="C25" s="193" t="s">
        <v>780</v>
      </c>
      <c r="D25" s="203">
        <v>1500</v>
      </c>
      <c r="E25" s="204" t="s">
        <v>770</v>
      </c>
      <c r="F25" s="205" t="s">
        <v>781</v>
      </c>
    </row>
    <row r="26" spans="1:7" ht="32.25" thickBot="1" x14ac:dyDescent="0.3">
      <c r="A26" s="208" t="s">
        <v>772</v>
      </c>
      <c r="B26" s="209"/>
      <c r="C26" s="195" t="s">
        <v>782</v>
      </c>
      <c r="D26" s="210">
        <v>1800</v>
      </c>
      <c r="E26" s="211" t="s">
        <v>751</v>
      </c>
      <c r="F26" s="212" t="s">
        <v>783</v>
      </c>
    </row>
    <row r="27" spans="1:7" ht="16.5" thickBot="1" x14ac:dyDescent="0.3"/>
    <row r="28" spans="1:7" ht="27" customHeight="1" x14ac:dyDescent="0.35">
      <c r="A28" s="213"/>
      <c r="B28" s="571" t="s">
        <v>784</v>
      </c>
      <c r="C28" s="572"/>
      <c r="D28" s="563" t="s">
        <v>1389</v>
      </c>
      <c r="E28" s="564"/>
      <c r="F28" s="573"/>
      <c r="G28" s="348"/>
    </row>
    <row r="29" spans="1:7" ht="18.75" x14ac:dyDescent="0.3">
      <c r="A29" s="213"/>
      <c r="B29" s="198" t="s">
        <v>737</v>
      </c>
      <c r="C29" s="191" t="s">
        <v>744</v>
      </c>
      <c r="D29" s="199" t="s">
        <v>745</v>
      </c>
      <c r="E29" s="200" t="s">
        <v>785</v>
      </c>
      <c r="F29" s="214" t="s">
        <v>746</v>
      </c>
      <c r="G29" s="191" t="s">
        <v>747</v>
      </c>
    </row>
    <row r="30" spans="1:7" ht="31.5" x14ac:dyDescent="0.25">
      <c r="A30" s="213"/>
      <c r="B30" s="202" t="s">
        <v>786</v>
      </c>
      <c r="C30" s="193" t="s">
        <v>787</v>
      </c>
      <c r="D30" s="215">
        <v>1300</v>
      </c>
      <c r="E30" s="216">
        <v>600</v>
      </c>
      <c r="F30" s="204" t="s">
        <v>770</v>
      </c>
      <c r="G30" s="217" t="s">
        <v>788</v>
      </c>
    </row>
    <row r="31" spans="1:7" ht="31.5" x14ac:dyDescent="0.25">
      <c r="A31" s="213"/>
      <c r="B31" s="202" t="s">
        <v>789</v>
      </c>
      <c r="C31" s="193" t="s">
        <v>790</v>
      </c>
      <c r="D31" s="215">
        <v>1500</v>
      </c>
      <c r="E31" s="216"/>
      <c r="F31" s="204" t="s">
        <v>770</v>
      </c>
      <c r="G31" s="205" t="s">
        <v>791</v>
      </c>
    </row>
    <row r="32" spans="1:7" ht="31.5" x14ac:dyDescent="0.25">
      <c r="A32" s="213"/>
      <c r="B32" s="202" t="s">
        <v>792</v>
      </c>
      <c r="C32" s="193" t="s">
        <v>793</v>
      </c>
      <c r="D32" s="215">
        <v>1800</v>
      </c>
      <c r="E32" s="216">
        <v>600</v>
      </c>
      <c r="F32" s="204" t="s">
        <v>770</v>
      </c>
      <c r="G32" s="205" t="s">
        <v>794</v>
      </c>
    </row>
    <row r="33" spans="1:7" ht="31.5" x14ac:dyDescent="0.25">
      <c r="A33" s="213"/>
      <c r="B33" s="218" t="s">
        <v>795</v>
      </c>
      <c r="C33" s="219" t="s">
        <v>796</v>
      </c>
      <c r="D33" s="215">
        <v>1000</v>
      </c>
      <c r="E33" s="216">
        <v>600</v>
      </c>
      <c r="F33" s="204" t="s">
        <v>770</v>
      </c>
      <c r="G33" s="205" t="s">
        <v>797</v>
      </c>
    </row>
    <row r="34" spans="1:7" ht="32.25" thickBot="1" x14ac:dyDescent="0.3">
      <c r="A34" s="213"/>
      <c r="B34" s="220" t="s">
        <v>798</v>
      </c>
      <c r="C34" s="221" t="s">
        <v>799</v>
      </c>
      <c r="D34" s="222">
        <v>1200</v>
      </c>
      <c r="E34" s="223">
        <v>600</v>
      </c>
      <c r="F34" s="211" t="s">
        <v>770</v>
      </c>
      <c r="G34" s="212" t="s">
        <v>800</v>
      </c>
    </row>
    <row r="35" spans="1:7" ht="16.5" thickBot="1" x14ac:dyDescent="0.3">
      <c r="A35" s="213"/>
      <c r="B35" s="213"/>
      <c r="C35" s="224"/>
      <c r="D35" s="225"/>
      <c r="E35" s="226"/>
      <c r="F35" s="227"/>
    </row>
    <row r="36" spans="1:7" ht="21" x14ac:dyDescent="0.35">
      <c r="A36" s="213"/>
      <c r="B36" s="574" t="s">
        <v>801</v>
      </c>
      <c r="C36" s="575"/>
      <c r="D36" s="563" t="s">
        <v>1389</v>
      </c>
      <c r="E36" s="564"/>
      <c r="F36" s="565"/>
    </row>
    <row r="37" spans="1:7" ht="18.75" x14ac:dyDescent="0.3">
      <c r="A37" s="213"/>
      <c r="B37" s="190" t="s">
        <v>737</v>
      </c>
      <c r="C37" s="191" t="s">
        <v>744</v>
      </c>
      <c r="D37" s="199" t="s">
        <v>745</v>
      </c>
      <c r="E37" s="200" t="s">
        <v>746</v>
      </c>
      <c r="F37" s="191" t="s">
        <v>747</v>
      </c>
    </row>
    <row r="38" spans="1:7" ht="31.5" x14ac:dyDescent="0.25">
      <c r="A38" s="213"/>
      <c r="B38" s="228" t="s">
        <v>802</v>
      </c>
      <c r="C38" s="229" t="s">
        <v>803</v>
      </c>
      <c r="D38" s="230">
        <v>1100</v>
      </c>
      <c r="E38" s="231" t="s">
        <v>770</v>
      </c>
      <c r="F38" s="232" t="s">
        <v>804</v>
      </c>
    </row>
    <row r="39" spans="1:7" ht="31.5" x14ac:dyDescent="0.25">
      <c r="A39" s="213"/>
      <c r="B39" s="233" t="s">
        <v>805</v>
      </c>
      <c r="C39" s="193" t="s">
        <v>806</v>
      </c>
      <c r="D39" s="215">
        <v>1100</v>
      </c>
      <c r="E39" s="231" t="s">
        <v>770</v>
      </c>
      <c r="F39" s="232" t="s">
        <v>804</v>
      </c>
    </row>
    <row r="40" spans="1:7" ht="31.5" x14ac:dyDescent="0.25">
      <c r="A40" s="213"/>
      <c r="B40" s="233" t="s">
        <v>807</v>
      </c>
      <c r="C40" s="193" t="s">
        <v>808</v>
      </c>
      <c r="D40" s="215">
        <v>1100</v>
      </c>
      <c r="E40" s="231" t="s">
        <v>770</v>
      </c>
      <c r="F40" s="232" t="s">
        <v>804</v>
      </c>
    </row>
    <row r="41" spans="1:7" x14ac:dyDescent="0.25">
      <c r="A41" s="213"/>
      <c r="B41" s="233" t="s">
        <v>809</v>
      </c>
      <c r="C41" s="193" t="s">
        <v>810</v>
      </c>
      <c r="D41" s="215">
        <v>500</v>
      </c>
      <c r="E41" s="231" t="s">
        <v>811</v>
      </c>
      <c r="F41" s="234">
        <v>500</v>
      </c>
    </row>
    <row r="42" spans="1:7" ht="32.25" thickBot="1" x14ac:dyDescent="0.3">
      <c r="A42" s="213"/>
      <c r="B42" s="235" t="s">
        <v>812</v>
      </c>
      <c r="C42" s="195" t="s">
        <v>813</v>
      </c>
      <c r="D42" s="222">
        <v>1100</v>
      </c>
      <c r="E42" s="236" t="s">
        <v>770</v>
      </c>
      <c r="F42" s="237" t="s">
        <v>804</v>
      </c>
    </row>
    <row r="43" spans="1:7" ht="16.5" thickBot="1" x14ac:dyDescent="0.3">
      <c r="A43" s="213"/>
      <c r="B43" s="213"/>
      <c r="C43" s="238"/>
      <c r="D43" s="225"/>
      <c r="E43" s="226"/>
      <c r="F43" s="227"/>
    </row>
    <row r="44" spans="1:7" ht="21.75" thickBot="1" x14ac:dyDescent="0.4">
      <c r="A44" s="213"/>
      <c r="B44" s="239"/>
      <c r="C44" s="349" t="s">
        <v>814</v>
      </c>
      <c r="D44" s="568" t="s">
        <v>1389</v>
      </c>
      <c r="E44" s="569"/>
      <c r="F44" s="569"/>
      <c r="G44" s="570"/>
    </row>
    <row r="45" spans="1:7" ht="18.75" x14ac:dyDescent="0.3">
      <c r="A45" s="213"/>
      <c r="B45" s="190" t="s">
        <v>737</v>
      </c>
      <c r="C45" s="191" t="s">
        <v>744</v>
      </c>
      <c r="D45" s="458" t="s">
        <v>745</v>
      </c>
      <c r="E45" s="462" t="s">
        <v>785</v>
      </c>
      <c r="F45" s="463" t="s">
        <v>746</v>
      </c>
      <c r="G45" s="464" t="s">
        <v>747</v>
      </c>
    </row>
    <row r="46" spans="1:7" x14ac:dyDescent="0.25">
      <c r="A46" s="213"/>
      <c r="B46" s="240" t="s">
        <v>815</v>
      </c>
      <c r="C46" s="241" t="s">
        <v>816</v>
      </c>
      <c r="D46" s="215">
        <v>350</v>
      </c>
      <c r="E46" s="216">
        <v>150</v>
      </c>
      <c r="F46" s="204"/>
      <c r="G46" s="205">
        <v>500</v>
      </c>
    </row>
    <row r="47" spans="1:7" ht="31.5" x14ac:dyDescent="0.25">
      <c r="A47" s="213"/>
      <c r="B47" s="240" t="s">
        <v>815</v>
      </c>
      <c r="C47" s="241" t="s">
        <v>817</v>
      </c>
      <c r="D47" s="215">
        <v>1140</v>
      </c>
      <c r="E47" s="216">
        <v>360</v>
      </c>
      <c r="F47" s="204" t="s">
        <v>770</v>
      </c>
      <c r="G47" s="205" t="s">
        <v>791</v>
      </c>
    </row>
    <row r="48" spans="1:7" ht="31.5" x14ac:dyDescent="0.25">
      <c r="A48" s="213"/>
      <c r="B48" s="240" t="s">
        <v>818</v>
      </c>
      <c r="C48" s="241" t="s">
        <v>819</v>
      </c>
      <c r="D48" s="215">
        <v>1140</v>
      </c>
      <c r="E48" s="216">
        <v>360</v>
      </c>
      <c r="F48" s="204" t="s">
        <v>770</v>
      </c>
      <c r="G48" s="205" t="s">
        <v>791</v>
      </c>
    </row>
    <row r="49" spans="1:7" ht="32.25" thickBot="1" x14ac:dyDescent="0.3">
      <c r="A49" s="213"/>
      <c r="B49" s="235" t="s">
        <v>820</v>
      </c>
      <c r="C49" s="242" t="s">
        <v>821</v>
      </c>
      <c r="D49" s="243">
        <v>140</v>
      </c>
      <c r="E49" s="244">
        <v>360</v>
      </c>
      <c r="F49" s="211" t="s">
        <v>770</v>
      </c>
      <c r="G49" s="212" t="s">
        <v>822</v>
      </c>
    </row>
    <row r="50" spans="1:7" ht="16.5" thickBot="1" x14ac:dyDescent="0.3">
      <c r="F50" s="227"/>
    </row>
    <row r="51" spans="1:7" ht="21" x14ac:dyDescent="0.35">
      <c r="B51" s="576" t="s">
        <v>823</v>
      </c>
      <c r="C51" s="575"/>
      <c r="D51" s="574" t="s">
        <v>1389</v>
      </c>
      <c r="E51" s="576"/>
      <c r="F51" s="575"/>
    </row>
    <row r="52" spans="1:7" ht="18.75" x14ac:dyDescent="0.3">
      <c r="A52" s="245"/>
      <c r="B52" s="190" t="s">
        <v>737</v>
      </c>
      <c r="C52" s="191" t="s">
        <v>744</v>
      </c>
      <c r="D52" s="199" t="s">
        <v>745</v>
      </c>
      <c r="E52" s="200" t="s">
        <v>746</v>
      </c>
      <c r="F52" s="191" t="s">
        <v>747</v>
      </c>
    </row>
    <row r="53" spans="1:7" ht="31.5" x14ac:dyDescent="0.25">
      <c r="A53" s="246"/>
      <c r="B53" s="202" t="s">
        <v>824</v>
      </c>
      <c r="C53" s="193" t="s">
        <v>825</v>
      </c>
      <c r="D53" s="215">
        <v>800</v>
      </c>
      <c r="E53" s="216" t="s">
        <v>826</v>
      </c>
      <c r="F53" s="247" t="s">
        <v>827</v>
      </c>
    </row>
    <row r="54" spans="1:7" ht="31.5" x14ac:dyDescent="0.25">
      <c r="A54" s="246"/>
      <c r="B54" s="202" t="s">
        <v>828</v>
      </c>
      <c r="C54" s="193" t="s">
        <v>829</v>
      </c>
      <c r="D54" s="215">
        <v>800</v>
      </c>
      <c r="E54" s="216" t="s">
        <v>826</v>
      </c>
      <c r="F54" s="247" t="s">
        <v>827</v>
      </c>
    </row>
    <row r="55" spans="1:7" ht="47.25" x14ac:dyDescent="0.25">
      <c r="A55" s="246"/>
      <c r="B55" s="202" t="s">
        <v>830</v>
      </c>
      <c r="C55" s="193" t="s">
        <v>831</v>
      </c>
      <c r="D55" s="215">
        <v>1300</v>
      </c>
      <c r="E55" s="204" t="s">
        <v>770</v>
      </c>
      <c r="F55" s="247" t="s">
        <v>832</v>
      </c>
    </row>
    <row r="56" spans="1:7" ht="32.25" thickBot="1" x14ac:dyDescent="0.3">
      <c r="A56" s="246"/>
      <c r="B56" s="209" t="s">
        <v>833</v>
      </c>
      <c r="C56" s="195" t="s">
        <v>834</v>
      </c>
      <c r="D56" s="222">
        <v>800</v>
      </c>
      <c r="E56" s="223" t="s">
        <v>826</v>
      </c>
      <c r="F56" s="237" t="s">
        <v>827</v>
      </c>
    </row>
    <row r="57" spans="1:7" ht="16.5" thickBot="1" x14ac:dyDescent="0.3">
      <c r="A57" s="246"/>
      <c r="B57" s="246"/>
      <c r="C57" s="248"/>
      <c r="D57" s="249"/>
      <c r="E57" s="250"/>
      <c r="F57" s="251"/>
    </row>
    <row r="58" spans="1:7" ht="21" x14ac:dyDescent="0.35">
      <c r="A58" s="246"/>
      <c r="B58" s="252"/>
      <c r="C58" s="348" t="s">
        <v>835</v>
      </c>
      <c r="D58" s="563" t="s">
        <v>1389</v>
      </c>
      <c r="E58" s="564"/>
      <c r="F58" s="565"/>
    </row>
    <row r="59" spans="1:7" ht="18.75" x14ac:dyDescent="0.3">
      <c r="A59" s="246"/>
      <c r="B59" s="190" t="s">
        <v>737</v>
      </c>
      <c r="C59" s="191" t="s">
        <v>744</v>
      </c>
      <c r="D59" s="199" t="s">
        <v>745</v>
      </c>
      <c r="E59" s="200" t="s">
        <v>746</v>
      </c>
      <c r="F59" s="191" t="s">
        <v>747</v>
      </c>
    </row>
    <row r="60" spans="1:7" ht="31.5" x14ac:dyDescent="0.25">
      <c r="A60" s="246"/>
      <c r="B60" s="233" t="s">
        <v>836</v>
      </c>
      <c r="C60" s="193" t="s">
        <v>837</v>
      </c>
      <c r="D60" s="215">
        <v>1500</v>
      </c>
      <c r="E60" s="204" t="s">
        <v>770</v>
      </c>
      <c r="F60" s="205" t="s">
        <v>838</v>
      </c>
    </row>
    <row r="61" spans="1:7" ht="31.5" x14ac:dyDescent="0.25">
      <c r="B61" s="233" t="s">
        <v>839</v>
      </c>
      <c r="C61" s="193" t="s">
        <v>840</v>
      </c>
      <c r="D61" s="215">
        <v>1500</v>
      </c>
      <c r="E61" s="204" t="s">
        <v>770</v>
      </c>
      <c r="F61" s="205" t="s">
        <v>838</v>
      </c>
    </row>
    <row r="62" spans="1:7" ht="31.5" x14ac:dyDescent="0.25">
      <c r="B62" s="233" t="s">
        <v>841</v>
      </c>
      <c r="C62" s="193" t="s">
        <v>842</v>
      </c>
      <c r="D62" s="215">
        <v>1500</v>
      </c>
      <c r="E62" s="204" t="s">
        <v>770</v>
      </c>
      <c r="F62" s="205" t="s">
        <v>838</v>
      </c>
    </row>
    <row r="63" spans="1:7" ht="31.5" x14ac:dyDescent="0.25">
      <c r="B63" s="233" t="s">
        <v>843</v>
      </c>
      <c r="C63" s="193" t="s">
        <v>844</v>
      </c>
      <c r="D63" s="215">
        <v>1500</v>
      </c>
      <c r="E63" s="204" t="s">
        <v>770</v>
      </c>
      <c r="F63" s="205" t="s">
        <v>838</v>
      </c>
    </row>
    <row r="64" spans="1:7" ht="31.5" x14ac:dyDescent="0.25">
      <c r="B64" s="233" t="s">
        <v>845</v>
      </c>
      <c r="C64" s="193" t="s">
        <v>846</v>
      </c>
      <c r="D64" s="215">
        <v>1500</v>
      </c>
      <c r="E64" s="204" t="s">
        <v>770</v>
      </c>
      <c r="F64" s="205" t="s">
        <v>838</v>
      </c>
    </row>
    <row r="65" spans="2:7" ht="31.5" x14ac:dyDescent="0.25">
      <c r="B65" s="233" t="s">
        <v>847</v>
      </c>
      <c r="C65" s="193" t="s">
        <v>848</v>
      </c>
      <c r="D65" s="215">
        <v>1500</v>
      </c>
      <c r="E65" s="204" t="s">
        <v>770</v>
      </c>
      <c r="F65" s="205" t="s">
        <v>838</v>
      </c>
    </row>
    <row r="66" spans="2:7" ht="32.25" thickBot="1" x14ac:dyDescent="0.3">
      <c r="B66" s="235" t="s">
        <v>849</v>
      </c>
      <c r="C66" s="195" t="s">
        <v>850</v>
      </c>
      <c r="D66" s="222">
        <v>1500</v>
      </c>
      <c r="E66" s="211" t="s">
        <v>770</v>
      </c>
      <c r="F66" s="212" t="s">
        <v>838</v>
      </c>
    </row>
    <row r="67" spans="2:7" ht="16.5" thickBot="1" x14ac:dyDescent="0.3"/>
    <row r="68" spans="2:7" ht="21.75" thickBot="1" x14ac:dyDescent="0.4">
      <c r="B68" s="566" t="s">
        <v>851</v>
      </c>
      <c r="C68" s="567"/>
      <c r="D68" s="568" t="s">
        <v>1389</v>
      </c>
      <c r="E68" s="569"/>
      <c r="F68" s="569"/>
      <c r="G68" s="570"/>
    </row>
    <row r="69" spans="2:7" ht="18.75" x14ac:dyDescent="0.3">
      <c r="B69" s="190" t="s">
        <v>737</v>
      </c>
      <c r="C69" s="191" t="s">
        <v>744</v>
      </c>
      <c r="D69" s="458" t="s">
        <v>745</v>
      </c>
      <c r="E69" s="459" t="s">
        <v>785</v>
      </c>
      <c r="F69" s="460" t="s">
        <v>746</v>
      </c>
      <c r="G69" s="461" t="s">
        <v>747</v>
      </c>
    </row>
    <row r="70" spans="2:7" x14ac:dyDescent="0.25">
      <c r="B70" s="233" t="s">
        <v>852</v>
      </c>
      <c r="C70" s="229" t="s">
        <v>853</v>
      </c>
      <c r="D70" s="215"/>
      <c r="E70" s="216"/>
      <c r="F70" s="204"/>
      <c r="G70" s="253"/>
    </row>
    <row r="71" spans="2:7" ht="31.5" x14ac:dyDescent="0.25">
      <c r="B71" s="233" t="s">
        <v>854</v>
      </c>
      <c r="C71" s="229" t="s">
        <v>855</v>
      </c>
      <c r="D71" s="215">
        <v>2600</v>
      </c>
      <c r="E71" s="216"/>
      <c r="F71" s="204" t="s">
        <v>770</v>
      </c>
      <c r="G71" s="205" t="s">
        <v>856</v>
      </c>
    </row>
    <row r="72" spans="2:7" ht="31.5" x14ac:dyDescent="0.25">
      <c r="B72" s="233" t="s">
        <v>857</v>
      </c>
      <c r="C72" s="229" t="s">
        <v>858</v>
      </c>
      <c r="D72" s="215">
        <v>2600</v>
      </c>
      <c r="E72" s="216"/>
      <c r="F72" s="204" t="s">
        <v>770</v>
      </c>
      <c r="G72" s="205" t="s">
        <v>856</v>
      </c>
    </row>
    <row r="73" spans="2:7" ht="31.5" x14ac:dyDescent="0.25">
      <c r="B73" s="233" t="s">
        <v>859</v>
      </c>
      <c r="C73" s="229" t="s">
        <v>860</v>
      </c>
      <c r="D73" s="215">
        <v>900</v>
      </c>
      <c r="E73" s="216"/>
      <c r="F73" s="204" t="s">
        <v>770</v>
      </c>
      <c r="G73" s="254" t="s">
        <v>861</v>
      </c>
    </row>
    <row r="74" spans="2:7" ht="31.5" x14ac:dyDescent="0.25">
      <c r="B74" s="215" t="s">
        <v>820</v>
      </c>
      <c r="C74" s="229" t="s">
        <v>862</v>
      </c>
      <c r="D74" s="215">
        <v>1600</v>
      </c>
      <c r="E74" s="216"/>
      <c r="F74" s="204" t="s">
        <v>770</v>
      </c>
      <c r="G74" s="254" t="s">
        <v>797</v>
      </c>
    </row>
    <row r="75" spans="2:7" ht="31.5" x14ac:dyDescent="0.25">
      <c r="B75" s="215" t="s">
        <v>820</v>
      </c>
      <c r="C75" s="229" t="s">
        <v>863</v>
      </c>
      <c r="D75" s="215">
        <v>850</v>
      </c>
      <c r="E75" s="216">
        <v>150</v>
      </c>
      <c r="F75" s="204" t="s">
        <v>770</v>
      </c>
      <c r="G75" s="205" t="s">
        <v>864</v>
      </c>
    </row>
    <row r="76" spans="2:7" x14ac:dyDescent="0.25">
      <c r="B76" s="233" t="s">
        <v>865</v>
      </c>
      <c r="C76" s="229" t="s">
        <v>866</v>
      </c>
      <c r="D76" s="215">
        <v>1500</v>
      </c>
      <c r="E76" s="216"/>
      <c r="F76" s="255" t="s">
        <v>826</v>
      </c>
      <c r="G76" s="256" t="s">
        <v>867</v>
      </c>
    </row>
    <row r="77" spans="2:7" x14ac:dyDescent="0.25">
      <c r="B77" s="233" t="s">
        <v>820</v>
      </c>
      <c r="C77" s="229" t="s">
        <v>868</v>
      </c>
      <c r="D77" s="215">
        <v>300</v>
      </c>
      <c r="E77" s="216"/>
      <c r="F77" s="204" t="s">
        <v>811</v>
      </c>
      <c r="G77" s="254">
        <v>300</v>
      </c>
    </row>
    <row r="78" spans="2:7" x14ac:dyDescent="0.25">
      <c r="B78" s="233" t="s">
        <v>820</v>
      </c>
      <c r="C78" s="229" t="s">
        <v>869</v>
      </c>
      <c r="D78" s="215">
        <v>150</v>
      </c>
      <c r="E78" s="216"/>
      <c r="F78" s="204" t="s">
        <v>811</v>
      </c>
      <c r="G78" s="254">
        <v>150</v>
      </c>
    </row>
    <row r="79" spans="2:7" x14ac:dyDescent="0.25">
      <c r="B79" s="233" t="s">
        <v>820</v>
      </c>
      <c r="C79" s="229" t="s">
        <v>870</v>
      </c>
      <c r="D79" s="215">
        <v>180</v>
      </c>
      <c r="E79" s="216" t="s">
        <v>871</v>
      </c>
      <c r="F79" s="257" t="s">
        <v>811</v>
      </c>
      <c r="G79" s="254">
        <v>180</v>
      </c>
    </row>
    <row r="80" spans="2:7" x14ac:dyDescent="0.25">
      <c r="B80" s="233" t="s">
        <v>820</v>
      </c>
      <c r="C80" s="229" t="s">
        <v>872</v>
      </c>
      <c r="D80" s="215">
        <v>280</v>
      </c>
      <c r="E80" s="204" t="s">
        <v>873</v>
      </c>
      <c r="F80" s="257" t="s">
        <v>811</v>
      </c>
      <c r="G80" s="254">
        <v>280</v>
      </c>
    </row>
    <row r="81" spans="2:7" x14ac:dyDescent="0.25">
      <c r="B81" s="233" t="s">
        <v>820</v>
      </c>
      <c r="C81" s="229" t="s">
        <v>874</v>
      </c>
      <c r="D81" s="215">
        <v>700</v>
      </c>
      <c r="E81" s="216"/>
      <c r="F81" s="255" t="s">
        <v>811</v>
      </c>
      <c r="G81" s="256">
        <v>700</v>
      </c>
    </row>
    <row r="82" spans="2:7" x14ac:dyDescent="0.25">
      <c r="B82" s="233" t="s">
        <v>875</v>
      </c>
      <c r="C82" s="229" t="s">
        <v>876</v>
      </c>
      <c r="D82" s="258">
        <v>100</v>
      </c>
      <c r="E82" s="216"/>
      <c r="F82" s="255" t="s">
        <v>811</v>
      </c>
      <c r="G82" s="256">
        <v>100</v>
      </c>
    </row>
    <row r="83" spans="2:7" ht="16.5" thickBot="1" x14ac:dyDescent="0.3">
      <c r="B83" s="235" t="s">
        <v>820</v>
      </c>
      <c r="C83" s="259" t="s">
        <v>877</v>
      </c>
      <c r="D83" s="222">
        <v>400</v>
      </c>
      <c r="E83" s="223"/>
      <c r="F83" s="211" t="s">
        <v>811</v>
      </c>
      <c r="G83" s="260">
        <v>400</v>
      </c>
    </row>
  </sheetData>
  <mergeCells count="16">
    <mergeCell ref="D58:F58"/>
    <mergeCell ref="B68:C68"/>
    <mergeCell ref="D68:G68"/>
    <mergeCell ref="B28:C28"/>
    <mergeCell ref="D28:F28"/>
    <mergeCell ref="B36:C36"/>
    <mergeCell ref="D36:F36"/>
    <mergeCell ref="D44:G44"/>
    <mergeCell ref="B51:C51"/>
    <mergeCell ref="D51:F51"/>
    <mergeCell ref="B2:G2"/>
    <mergeCell ref="B4:G4"/>
    <mergeCell ref="B6:D6"/>
    <mergeCell ref="B8:B9"/>
    <mergeCell ref="A12:C12"/>
    <mergeCell ref="D12:F12"/>
  </mergeCells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sqref="A1:B1"/>
    </sheetView>
  </sheetViews>
  <sheetFormatPr baseColWidth="10" defaultColWidth="36.42578125" defaultRowHeight="15" x14ac:dyDescent="0.25"/>
  <cols>
    <col min="1" max="1" width="51.7109375" customWidth="1"/>
    <col min="2" max="2" width="50.85546875" customWidth="1"/>
  </cols>
  <sheetData>
    <row r="1" spans="1:3" ht="19.5" thickBot="1" x14ac:dyDescent="0.35">
      <c r="A1" s="580" t="s">
        <v>1495</v>
      </c>
      <c r="B1" s="581"/>
    </row>
    <row r="2" spans="1:3" ht="37.5" x14ac:dyDescent="0.25">
      <c r="A2" s="179" t="s">
        <v>703</v>
      </c>
      <c r="B2" s="180" t="s">
        <v>1390</v>
      </c>
      <c r="C2" s="577"/>
    </row>
    <row r="3" spans="1:3" ht="15.75" thickBot="1" x14ac:dyDescent="0.3">
      <c r="A3" s="181" t="s">
        <v>704</v>
      </c>
      <c r="B3" s="182" t="s">
        <v>705</v>
      </c>
      <c r="C3" s="577"/>
    </row>
    <row r="4" spans="1:3" ht="15.75" thickBot="1" x14ac:dyDescent="0.3">
      <c r="A4" s="582" t="s">
        <v>706</v>
      </c>
      <c r="B4" s="582"/>
    </row>
    <row r="5" spans="1:3" ht="15.75" thickBot="1" x14ac:dyDescent="0.3">
      <c r="A5" s="183" t="s">
        <v>707</v>
      </c>
      <c r="B5" s="457">
        <v>85</v>
      </c>
    </row>
    <row r="6" spans="1:3" ht="15.75" thickBot="1" x14ac:dyDescent="0.3">
      <c r="A6" s="183" t="s">
        <v>708</v>
      </c>
      <c r="B6" s="457">
        <v>120</v>
      </c>
    </row>
    <row r="7" spans="1:3" ht="15.75" thickBot="1" x14ac:dyDescent="0.3">
      <c r="A7" s="183" t="s">
        <v>709</v>
      </c>
      <c r="B7" s="457">
        <v>150</v>
      </c>
    </row>
    <row r="8" spans="1:3" ht="30.75" thickBot="1" x14ac:dyDescent="0.3">
      <c r="A8" s="183" t="s">
        <v>710</v>
      </c>
      <c r="B8" s="185" t="s">
        <v>711</v>
      </c>
    </row>
    <row r="9" spans="1:3" ht="15.75" thickBot="1" x14ac:dyDescent="0.3">
      <c r="A9" s="582" t="s">
        <v>712</v>
      </c>
      <c r="B9" s="582"/>
    </row>
    <row r="10" spans="1:3" ht="15.75" thickBot="1" x14ac:dyDescent="0.3">
      <c r="A10" s="183" t="s">
        <v>713</v>
      </c>
      <c r="B10" s="184" t="s">
        <v>714</v>
      </c>
    </row>
    <row r="11" spans="1:3" ht="15.75" thickBot="1" x14ac:dyDescent="0.3">
      <c r="A11" s="582" t="s">
        <v>715</v>
      </c>
      <c r="B11" s="582"/>
    </row>
    <row r="12" spans="1:3" ht="15.75" thickBot="1" x14ac:dyDescent="0.3">
      <c r="A12" s="183" t="s">
        <v>716</v>
      </c>
      <c r="B12" s="457">
        <v>160</v>
      </c>
    </row>
    <row r="13" spans="1:3" ht="15.75" thickBot="1" x14ac:dyDescent="0.3">
      <c r="A13" s="183" t="s">
        <v>717</v>
      </c>
      <c r="B13" s="457">
        <v>80</v>
      </c>
    </row>
    <row r="14" spans="1:3" ht="15.75" thickBot="1" x14ac:dyDescent="0.3">
      <c r="A14" s="183" t="s">
        <v>718</v>
      </c>
      <c r="B14" s="457">
        <v>125</v>
      </c>
    </row>
    <row r="15" spans="1:3" ht="15.75" thickBot="1" x14ac:dyDescent="0.3">
      <c r="A15" s="183" t="s">
        <v>719</v>
      </c>
      <c r="B15" s="457">
        <v>100</v>
      </c>
    </row>
    <row r="16" spans="1:3" ht="15.75" thickBot="1" x14ac:dyDescent="0.3">
      <c r="A16" s="183" t="s">
        <v>720</v>
      </c>
      <c r="B16" s="457">
        <v>160</v>
      </c>
    </row>
    <row r="17" spans="1:2" ht="15.75" thickBot="1" x14ac:dyDescent="0.3">
      <c r="A17" s="183" t="s">
        <v>721</v>
      </c>
      <c r="B17" s="457">
        <v>160</v>
      </c>
    </row>
    <row r="18" spans="1:2" ht="15.75" thickBot="1" x14ac:dyDescent="0.3">
      <c r="A18" s="582" t="s">
        <v>722</v>
      </c>
      <c r="B18" s="582"/>
    </row>
    <row r="19" spans="1:2" ht="15.75" thickBot="1" x14ac:dyDescent="0.3">
      <c r="A19" s="183" t="s">
        <v>723</v>
      </c>
      <c r="B19" s="457">
        <v>60</v>
      </c>
    </row>
    <row r="20" spans="1:2" ht="15.75" thickBot="1" x14ac:dyDescent="0.3">
      <c r="A20" s="183" t="s">
        <v>724</v>
      </c>
      <c r="B20" s="457">
        <v>60</v>
      </c>
    </row>
    <row r="21" spans="1:2" ht="15.75" thickBot="1" x14ac:dyDescent="0.3">
      <c r="A21" s="183" t="s">
        <v>725</v>
      </c>
      <c r="B21" s="457" t="s">
        <v>726</v>
      </c>
    </row>
    <row r="22" spans="1:2" ht="15.75" thickBot="1" x14ac:dyDescent="0.3">
      <c r="A22" s="183" t="s">
        <v>727</v>
      </c>
      <c r="B22" s="457">
        <v>80</v>
      </c>
    </row>
    <row r="23" spans="1:2" ht="15.75" thickBot="1" x14ac:dyDescent="0.3">
      <c r="A23" s="183" t="s">
        <v>728</v>
      </c>
      <c r="B23" s="457">
        <v>180</v>
      </c>
    </row>
    <row r="24" spans="1:2" ht="15.75" thickBot="1" x14ac:dyDescent="0.3">
      <c r="A24" s="183" t="s">
        <v>729</v>
      </c>
      <c r="B24" s="457">
        <v>200</v>
      </c>
    </row>
    <row r="25" spans="1:2" ht="15.75" thickBot="1" x14ac:dyDescent="0.3">
      <c r="A25" s="183" t="s">
        <v>730</v>
      </c>
      <c r="B25" s="457">
        <v>250</v>
      </c>
    </row>
    <row r="26" spans="1:2" ht="15.75" thickBot="1" x14ac:dyDescent="0.3">
      <c r="A26" s="183" t="s">
        <v>731</v>
      </c>
      <c r="B26" s="457">
        <v>450</v>
      </c>
    </row>
    <row r="27" spans="1:2" ht="15.75" thickBot="1" x14ac:dyDescent="0.3">
      <c r="A27" s="578" t="s">
        <v>732</v>
      </c>
      <c r="B27" s="579"/>
    </row>
    <row r="28" spans="1:2" ht="15.75" thickBot="1" x14ac:dyDescent="0.3">
      <c r="A28" s="183" t="s">
        <v>733</v>
      </c>
      <c r="B28" s="457">
        <v>48</v>
      </c>
    </row>
  </sheetData>
  <mergeCells count="7">
    <mergeCell ref="C2:C3"/>
    <mergeCell ref="A27:B27"/>
    <mergeCell ref="A1:B1"/>
    <mergeCell ref="A4:B4"/>
    <mergeCell ref="A9:B9"/>
    <mergeCell ref="A11:B11"/>
    <mergeCell ref="A18:B18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sqref="A1:E1"/>
    </sheetView>
  </sheetViews>
  <sheetFormatPr baseColWidth="10" defaultColWidth="36.42578125" defaultRowHeight="15" x14ac:dyDescent="0.25"/>
  <cols>
    <col min="1" max="1" width="51.7109375" customWidth="1"/>
    <col min="2" max="5" width="23.140625" customWidth="1"/>
  </cols>
  <sheetData>
    <row r="1" spans="1:6" ht="19.5" thickBot="1" x14ac:dyDescent="0.35">
      <c r="A1" s="580" t="s">
        <v>1497</v>
      </c>
      <c r="B1" s="649"/>
      <c r="C1" s="649"/>
      <c r="D1" s="649"/>
      <c r="E1" s="581"/>
    </row>
    <row r="2" spans="1:6" ht="37.5" x14ac:dyDescent="0.25">
      <c r="A2" s="179" t="s">
        <v>1496</v>
      </c>
      <c r="B2" s="179" t="s">
        <v>1387</v>
      </c>
      <c r="C2" s="180" t="s">
        <v>2</v>
      </c>
      <c r="D2" s="179" t="s">
        <v>1393</v>
      </c>
      <c r="E2" s="180" t="s">
        <v>1499</v>
      </c>
      <c r="F2" s="577"/>
    </row>
    <row r="3" spans="1:6" ht="15.75" thickBot="1" x14ac:dyDescent="0.3">
      <c r="A3" s="181"/>
      <c r="B3" s="181"/>
      <c r="C3" s="182"/>
      <c r="D3" s="182" t="s">
        <v>705</v>
      </c>
      <c r="E3" s="182"/>
      <c r="F3" s="577"/>
    </row>
    <row r="4" spans="1:6" ht="15.75" thickBot="1" x14ac:dyDescent="0.3">
      <c r="A4" s="183" t="s">
        <v>1498</v>
      </c>
      <c r="B4" s="651">
        <v>208.33</v>
      </c>
      <c r="C4" s="650">
        <v>0.2</v>
      </c>
      <c r="D4" s="651">
        <v>250</v>
      </c>
      <c r="E4" s="457" t="s">
        <v>1500</v>
      </c>
    </row>
  </sheetData>
  <mergeCells count="2">
    <mergeCell ref="A1:E1"/>
    <mergeCell ref="F2:F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opLeftCell="A100" zoomScaleNormal="100" workbookViewId="0">
      <selection activeCell="D23" sqref="D23"/>
    </sheetView>
  </sheetViews>
  <sheetFormatPr baseColWidth="10" defaultRowHeight="12.75" x14ac:dyDescent="0.2"/>
  <cols>
    <col min="1" max="1" width="70.85546875" style="368" customWidth="1"/>
    <col min="2" max="2" width="11.85546875" style="397" bestFit="1" customWidth="1"/>
    <col min="3" max="3" width="12" style="398" bestFit="1" customWidth="1"/>
    <col min="4" max="256" width="11.42578125" style="368"/>
    <col min="257" max="257" width="70.85546875" style="368" customWidth="1"/>
    <col min="258" max="258" width="11.85546875" style="368" bestFit="1" customWidth="1"/>
    <col min="259" max="259" width="12" style="368" bestFit="1" customWidth="1"/>
    <col min="260" max="512" width="11.42578125" style="368"/>
    <col min="513" max="513" width="70.85546875" style="368" customWidth="1"/>
    <col min="514" max="514" width="11.85546875" style="368" bestFit="1" customWidth="1"/>
    <col min="515" max="515" width="12" style="368" bestFit="1" customWidth="1"/>
    <col min="516" max="768" width="11.42578125" style="368"/>
    <col min="769" max="769" width="70.85546875" style="368" customWidth="1"/>
    <col min="770" max="770" width="11.85546875" style="368" bestFit="1" customWidth="1"/>
    <col min="771" max="771" width="12" style="368" bestFit="1" customWidth="1"/>
    <col min="772" max="1024" width="11.42578125" style="368"/>
    <col min="1025" max="1025" width="70.85546875" style="368" customWidth="1"/>
    <col min="1026" max="1026" width="11.85546875" style="368" bestFit="1" customWidth="1"/>
    <col min="1027" max="1027" width="12" style="368" bestFit="1" customWidth="1"/>
    <col min="1028" max="1280" width="11.42578125" style="368"/>
    <col min="1281" max="1281" width="70.85546875" style="368" customWidth="1"/>
    <col min="1282" max="1282" width="11.85546875" style="368" bestFit="1" customWidth="1"/>
    <col min="1283" max="1283" width="12" style="368" bestFit="1" customWidth="1"/>
    <col min="1284" max="1536" width="11.42578125" style="368"/>
    <col min="1537" max="1537" width="70.85546875" style="368" customWidth="1"/>
    <col min="1538" max="1538" width="11.85546875" style="368" bestFit="1" customWidth="1"/>
    <col min="1539" max="1539" width="12" style="368" bestFit="1" customWidth="1"/>
    <col min="1540" max="1792" width="11.42578125" style="368"/>
    <col min="1793" max="1793" width="70.85546875" style="368" customWidth="1"/>
    <col min="1794" max="1794" width="11.85546875" style="368" bestFit="1" customWidth="1"/>
    <col min="1795" max="1795" width="12" style="368" bestFit="1" customWidth="1"/>
    <col min="1796" max="2048" width="11.42578125" style="368"/>
    <col min="2049" max="2049" width="70.85546875" style="368" customWidth="1"/>
    <col min="2050" max="2050" width="11.85546875" style="368" bestFit="1" customWidth="1"/>
    <col min="2051" max="2051" width="12" style="368" bestFit="1" customWidth="1"/>
    <col min="2052" max="2304" width="11.42578125" style="368"/>
    <col min="2305" max="2305" width="70.85546875" style="368" customWidth="1"/>
    <col min="2306" max="2306" width="11.85546875" style="368" bestFit="1" customWidth="1"/>
    <col min="2307" max="2307" width="12" style="368" bestFit="1" customWidth="1"/>
    <col min="2308" max="2560" width="11.42578125" style="368"/>
    <col min="2561" max="2561" width="70.85546875" style="368" customWidth="1"/>
    <col min="2562" max="2562" width="11.85546875" style="368" bestFit="1" customWidth="1"/>
    <col min="2563" max="2563" width="12" style="368" bestFit="1" customWidth="1"/>
    <col min="2564" max="2816" width="11.42578125" style="368"/>
    <col min="2817" max="2817" width="70.85546875" style="368" customWidth="1"/>
    <col min="2818" max="2818" width="11.85546875" style="368" bestFit="1" customWidth="1"/>
    <col min="2819" max="2819" width="12" style="368" bestFit="1" customWidth="1"/>
    <col min="2820" max="3072" width="11.42578125" style="368"/>
    <col min="3073" max="3073" width="70.85546875" style="368" customWidth="1"/>
    <col min="3074" max="3074" width="11.85546875" style="368" bestFit="1" customWidth="1"/>
    <col min="3075" max="3075" width="12" style="368" bestFit="1" customWidth="1"/>
    <col min="3076" max="3328" width="11.42578125" style="368"/>
    <col min="3329" max="3329" width="70.85546875" style="368" customWidth="1"/>
    <col min="3330" max="3330" width="11.85546875" style="368" bestFit="1" customWidth="1"/>
    <col min="3331" max="3331" width="12" style="368" bestFit="1" customWidth="1"/>
    <col min="3332" max="3584" width="11.42578125" style="368"/>
    <col min="3585" max="3585" width="70.85546875" style="368" customWidth="1"/>
    <col min="3586" max="3586" width="11.85546875" style="368" bestFit="1" customWidth="1"/>
    <col min="3587" max="3587" width="12" style="368" bestFit="1" customWidth="1"/>
    <col min="3588" max="3840" width="11.42578125" style="368"/>
    <col min="3841" max="3841" width="70.85546875" style="368" customWidth="1"/>
    <col min="3842" max="3842" width="11.85546875" style="368" bestFit="1" customWidth="1"/>
    <col min="3843" max="3843" width="12" style="368" bestFit="1" customWidth="1"/>
    <col min="3844" max="4096" width="11.42578125" style="368"/>
    <col min="4097" max="4097" width="70.85546875" style="368" customWidth="1"/>
    <col min="4098" max="4098" width="11.85546875" style="368" bestFit="1" customWidth="1"/>
    <col min="4099" max="4099" width="12" style="368" bestFit="1" customWidth="1"/>
    <col min="4100" max="4352" width="11.42578125" style="368"/>
    <col min="4353" max="4353" width="70.85546875" style="368" customWidth="1"/>
    <col min="4354" max="4354" width="11.85546875" style="368" bestFit="1" customWidth="1"/>
    <col min="4355" max="4355" width="12" style="368" bestFit="1" customWidth="1"/>
    <col min="4356" max="4608" width="11.42578125" style="368"/>
    <col min="4609" max="4609" width="70.85546875" style="368" customWidth="1"/>
    <col min="4610" max="4610" width="11.85546875" style="368" bestFit="1" customWidth="1"/>
    <col min="4611" max="4611" width="12" style="368" bestFit="1" customWidth="1"/>
    <col min="4612" max="4864" width="11.42578125" style="368"/>
    <col min="4865" max="4865" width="70.85546875" style="368" customWidth="1"/>
    <col min="4866" max="4866" width="11.85546875" style="368" bestFit="1" customWidth="1"/>
    <col min="4867" max="4867" width="12" style="368" bestFit="1" customWidth="1"/>
    <col min="4868" max="5120" width="11.42578125" style="368"/>
    <col min="5121" max="5121" width="70.85546875" style="368" customWidth="1"/>
    <col min="5122" max="5122" width="11.85546875" style="368" bestFit="1" customWidth="1"/>
    <col min="5123" max="5123" width="12" style="368" bestFit="1" customWidth="1"/>
    <col min="5124" max="5376" width="11.42578125" style="368"/>
    <col min="5377" max="5377" width="70.85546875" style="368" customWidth="1"/>
    <col min="5378" max="5378" width="11.85546875" style="368" bestFit="1" customWidth="1"/>
    <col min="5379" max="5379" width="12" style="368" bestFit="1" customWidth="1"/>
    <col min="5380" max="5632" width="11.42578125" style="368"/>
    <col min="5633" max="5633" width="70.85546875" style="368" customWidth="1"/>
    <col min="5634" max="5634" width="11.85546875" style="368" bestFit="1" customWidth="1"/>
    <col min="5635" max="5635" width="12" style="368" bestFit="1" customWidth="1"/>
    <col min="5636" max="5888" width="11.42578125" style="368"/>
    <col min="5889" max="5889" width="70.85546875" style="368" customWidth="1"/>
    <col min="5890" max="5890" width="11.85546875" style="368" bestFit="1" customWidth="1"/>
    <col min="5891" max="5891" width="12" style="368" bestFit="1" customWidth="1"/>
    <col min="5892" max="6144" width="11.42578125" style="368"/>
    <col min="6145" max="6145" width="70.85546875" style="368" customWidth="1"/>
    <col min="6146" max="6146" width="11.85546875" style="368" bestFit="1" customWidth="1"/>
    <col min="6147" max="6147" width="12" style="368" bestFit="1" customWidth="1"/>
    <col min="6148" max="6400" width="11.42578125" style="368"/>
    <col min="6401" max="6401" width="70.85546875" style="368" customWidth="1"/>
    <col min="6402" max="6402" width="11.85546875" style="368" bestFit="1" customWidth="1"/>
    <col min="6403" max="6403" width="12" style="368" bestFit="1" customWidth="1"/>
    <col min="6404" max="6656" width="11.42578125" style="368"/>
    <col min="6657" max="6657" width="70.85546875" style="368" customWidth="1"/>
    <col min="6658" max="6658" width="11.85546875" style="368" bestFit="1" customWidth="1"/>
    <col min="6659" max="6659" width="12" style="368" bestFit="1" customWidth="1"/>
    <col min="6660" max="6912" width="11.42578125" style="368"/>
    <col min="6913" max="6913" width="70.85546875" style="368" customWidth="1"/>
    <col min="6914" max="6914" width="11.85546875" style="368" bestFit="1" customWidth="1"/>
    <col min="6915" max="6915" width="12" style="368" bestFit="1" customWidth="1"/>
    <col min="6916" max="7168" width="11.42578125" style="368"/>
    <col min="7169" max="7169" width="70.85546875" style="368" customWidth="1"/>
    <col min="7170" max="7170" width="11.85546875" style="368" bestFit="1" customWidth="1"/>
    <col min="7171" max="7171" width="12" style="368" bestFit="1" customWidth="1"/>
    <col min="7172" max="7424" width="11.42578125" style="368"/>
    <col min="7425" max="7425" width="70.85546875" style="368" customWidth="1"/>
    <col min="7426" max="7426" width="11.85546875" style="368" bestFit="1" customWidth="1"/>
    <col min="7427" max="7427" width="12" style="368" bestFit="1" customWidth="1"/>
    <col min="7428" max="7680" width="11.42578125" style="368"/>
    <col min="7681" max="7681" width="70.85546875" style="368" customWidth="1"/>
    <col min="7682" max="7682" width="11.85546875" style="368" bestFit="1" customWidth="1"/>
    <col min="7683" max="7683" width="12" style="368" bestFit="1" customWidth="1"/>
    <col min="7684" max="7936" width="11.42578125" style="368"/>
    <col min="7937" max="7937" width="70.85546875" style="368" customWidth="1"/>
    <col min="7938" max="7938" width="11.85546875" style="368" bestFit="1" customWidth="1"/>
    <col min="7939" max="7939" width="12" style="368" bestFit="1" customWidth="1"/>
    <col min="7940" max="8192" width="11.42578125" style="368"/>
    <col min="8193" max="8193" width="70.85546875" style="368" customWidth="1"/>
    <col min="8194" max="8194" width="11.85546875" style="368" bestFit="1" customWidth="1"/>
    <col min="8195" max="8195" width="12" style="368" bestFit="1" customWidth="1"/>
    <col min="8196" max="8448" width="11.42578125" style="368"/>
    <col min="8449" max="8449" width="70.85546875" style="368" customWidth="1"/>
    <col min="8450" max="8450" width="11.85546875" style="368" bestFit="1" customWidth="1"/>
    <col min="8451" max="8451" width="12" style="368" bestFit="1" customWidth="1"/>
    <col min="8452" max="8704" width="11.42578125" style="368"/>
    <col min="8705" max="8705" width="70.85546875" style="368" customWidth="1"/>
    <col min="8706" max="8706" width="11.85546875" style="368" bestFit="1" customWidth="1"/>
    <col min="8707" max="8707" width="12" style="368" bestFit="1" customWidth="1"/>
    <col min="8708" max="8960" width="11.42578125" style="368"/>
    <col min="8961" max="8961" width="70.85546875" style="368" customWidth="1"/>
    <col min="8962" max="8962" width="11.85546875" style="368" bestFit="1" customWidth="1"/>
    <col min="8963" max="8963" width="12" style="368" bestFit="1" customWidth="1"/>
    <col min="8964" max="9216" width="11.42578125" style="368"/>
    <col min="9217" max="9217" width="70.85546875" style="368" customWidth="1"/>
    <col min="9218" max="9218" width="11.85546875" style="368" bestFit="1" customWidth="1"/>
    <col min="9219" max="9219" width="12" style="368" bestFit="1" customWidth="1"/>
    <col min="9220" max="9472" width="11.42578125" style="368"/>
    <col min="9473" max="9473" width="70.85546875" style="368" customWidth="1"/>
    <col min="9474" max="9474" width="11.85546875" style="368" bestFit="1" customWidth="1"/>
    <col min="9475" max="9475" width="12" style="368" bestFit="1" customWidth="1"/>
    <col min="9476" max="9728" width="11.42578125" style="368"/>
    <col min="9729" max="9729" width="70.85546875" style="368" customWidth="1"/>
    <col min="9730" max="9730" width="11.85546875" style="368" bestFit="1" customWidth="1"/>
    <col min="9731" max="9731" width="12" style="368" bestFit="1" customWidth="1"/>
    <col min="9732" max="9984" width="11.42578125" style="368"/>
    <col min="9985" max="9985" width="70.85546875" style="368" customWidth="1"/>
    <col min="9986" max="9986" width="11.85546875" style="368" bestFit="1" customWidth="1"/>
    <col min="9987" max="9987" width="12" style="368" bestFit="1" customWidth="1"/>
    <col min="9988" max="10240" width="11.42578125" style="368"/>
    <col min="10241" max="10241" width="70.85546875" style="368" customWidth="1"/>
    <col min="10242" max="10242" width="11.85546875" style="368" bestFit="1" customWidth="1"/>
    <col min="10243" max="10243" width="12" style="368" bestFit="1" customWidth="1"/>
    <col min="10244" max="10496" width="11.42578125" style="368"/>
    <col min="10497" max="10497" width="70.85546875" style="368" customWidth="1"/>
    <col min="10498" max="10498" width="11.85546875" style="368" bestFit="1" customWidth="1"/>
    <col min="10499" max="10499" width="12" style="368" bestFit="1" customWidth="1"/>
    <col min="10500" max="10752" width="11.42578125" style="368"/>
    <col min="10753" max="10753" width="70.85546875" style="368" customWidth="1"/>
    <col min="10754" max="10754" width="11.85546875" style="368" bestFit="1" customWidth="1"/>
    <col min="10755" max="10755" width="12" style="368" bestFit="1" customWidth="1"/>
    <col min="10756" max="11008" width="11.42578125" style="368"/>
    <col min="11009" max="11009" width="70.85546875" style="368" customWidth="1"/>
    <col min="11010" max="11010" width="11.85546875" style="368" bestFit="1" customWidth="1"/>
    <col min="11011" max="11011" width="12" style="368" bestFit="1" customWidth="1"/>
    <col min="11012" max="11264" width="11.42578125" style="368"/>
    <col min="11265" max="11265" width="70.85546875" style="368" customWidth="1"/>
    <col min="11266" max="11266" width="11.85546875" style="368" bestFit="1" customWidth="1"/>
    <col min="11267" max="11267" width="12" style="368" bestFit="1" customWidth="1"/>
    <col min="11268" max="11520" width="11.42578125" style="368"/>
    <col min="11521" max="11521" width="70.85546875" style="368" customWidth="1"/>
    <col min="11522" max="11522" width="11.85546875" style="368" bestFit="1" customWidth="1"/>
    <col min="11523" max="11523" width="12" style="368" bestFit="1" customWidth="1"/>
    <col min="11524" max="11776" width="11.42578125" style="368"/>
    <col min="11777" max="11777" width="70.85546875" style="368" customWidth="1"/>
    <col min="11778" max="11778" width="11.85546875" style="368" bestFit="1" customWidth="1"/>
    <col min="11779" max="11779" width="12" style="368" bestFit="1" customWidth="1"/>
    <col min="11780" max="12032" width="11.42578125" style="368"/>
    <col min="12033" max="12033" width="70.85546875" style="368" customWidth="1"/>
    <col min="12034" max="12034" width="11.85546875" style="368" bestFit="1" customWidth="1"/>
    <col min="12035" max="12035" width="12" style="368" bestFit="1" customWidth="1"/>
    <col min="12036" max="12288" width="11.42578125" style="368"/>
    <col min="12289" max="12289" width="70.85546875" style="368" customWidth="1"/>
    <col min="12290" max="12290" width="11.85546875" style="368" bestFit="1" customWidth="1"/>
    <col min="12291" max="12291" width="12" style="368" bestFit="1" customWidth="1"/>
    <col min="12292" max="12544" width="11.42578125" style="368"/>
    <col min="12545" max="12545" width="70.85546875" style="368" customWidth="1"/>
    <col min="12546" max="12546" width="11.85546875" style="368" bestFit="1" customWidth="1"/>
    <col min="12547" max="12547" width="12" style="368" bestFit="1" customWidth="1"/>
    <col min="12548" max="12800" width="11.42578125" style="368"/>
    <col min="12801" max="12801" width="70.85546875" style="368" customWidth="1"/>
    <col min="12802" max="12802" width="11.85546875" style="368" bestFit="1" customWidth="1"/>
    <col min="12803" max="12803" width="12" style="368" bestFit="1" customWidth="1"/>
    <col min="12804" max="13056" width="11.42578125" style="368"/>
    <col min="13057" max="13057" width="70.85546875" style="368" customWidth="1"/>
    <col min="13058" max="13058" width="11.85546875" style="368" bestFit="1" customWidth="1"/>
    <col min="13059" max="13059" width="12" style="368" bestFit="1" customWidth="1"/>
    <col min="13060" max="13312" width="11.42578125" style="368"/>
    <col min="13313" max="13313" width="70.85546875" style="368" customWidth="1"/>
    <col min="13314" max="13314" width="11.85546875" style="368" bestFit="1" customWidth="1"/>
    <col min="13315" max="13315" width="12" style="368" bestFit="1" customWidth="1"/>
    <col min="13316" max="13568" width="11.42578125" style="368"/>
    <col min="13569" max="13569" width="70.85546875" style="368" customWidth="1"/>
    <col min="13570" max="13570" width="11.85546875" style="368" bestFit="1" customWidth="1"/>
    <col min="13571" max="13571" width="12" style="368" bestFit="1" customWidth="1"/>
    <col min="13572" max="13824" width="11.42578125" style="368"/>
    <col min="13825" max="13825" width="70.85546875" style="368" customWidth="1"/>
    <col min="13826" max="13826" width="11.85546875" style="368" bestFit="1" customWidth="1"/>
    <col min="13827" max="13827" width="12" style="368" bestFit="1" customWidth="1"/>
    <col min="13828" max="14080" width="11.42578125" style="368"/>
    <col min="14081" max="14081" width="70.85546875" style="368" customWidth="1"/>
    <col min="14082" max="14082" width="11.85546875" style="368" bestFit="1" customWidth="1"/>
    <col min="14083" max="14083" width="12" style="368" bestFit="1" customWidth="1"/>
    <col min="14084" max="14336" width="11.42578125" style="368"/>
    <col min="14337" max="14337" width="70.85546875" style="368" customWidth="1"/>
    <col min="14338" max="14338" width="11.85546875" style="368" bestFit="1" customWidth="1"/>
    <col min="14339" max="14339" width="12" style="368" bestFit="1" customWidth="1"/>
    <col min="14340" max="14592" width="11.42578125" style="368"/>
    <col min="14593" max="14593" width="70.85546875" style="368" customWidth="1"/>
    <col min="14594" max="14594" width="11.85546875" style="368" bestFit="1" customWidth="1"/>
    <col min="14595" max="14595" width="12" style="368" bestFit="1" customWidth="1"/>
    <col min="14596" max="14848" width="11.42578125" style="368"/>
    <col min="14849" max="14849" width="70.85546875" style="368" customWidth="1"/>
    <col min="14850" max="14850" width="11.85546875" style="368" bestFit="1" customWidth="1"/>
    <col min="14851" max="14851" width="12" style="368" bestFit="1" customWidth="1"/>
    <col min="14852" max="15104" width="11.42578125" style="368"/>
    <col min="15105" max="15105" width="70.85546875" style="368" customWidth="1"/>
    <col min="15106" max="15106" width="11.85546875" style="368" bestFit="1" customWidth="1"/>
    <col min="15107" max="15107" width="12" style="368" bestFit="1" customWidth="1"/>
    <col min="15108" max="15360" width="11.42578125" style="368"/>
    <col min="15361" max="15361" width="70.85546875" style="368" customWidth="1"/>
    <col min="15362" max="15362" width="11.85546875" style="368" bestFit="1" customWidth="1"/>
    <col min="15363" max="15363" width="12" style="368" bestFit="1" customWidth="1"/>
    <col min="15364" max="15616" width="11.42578125" style="368"/>
    <col min="15617" max="15617" width="70.85546875" style="368" customWidth="1"/>
    <col min="15618" max="15618" width="11.85546875" style="368" bestFit="1" customWidth="1"/>
    <col min="15619" max="15619" width="12" style="368" bestFit="1" customWidth="1"/>
    <col min="15620" max="15872" width="11.42578125" style="368"/>
    <col min="15873" max="15873" width="70.85546875" style="368" customWidth="1"/>
    <col min="15874" max="15874" width="11.85546875" style="368" bestFit="1" customWidth="1"/>
    <col min="15875" max="15875" width="12" style="368" bestFit="1" customWidth="1"/>
    <col min="15876" max="16128" width="11.42578125" style="368"/>
    <col min="16129" max="16129" width="70.85546875" style="368" customWidth="1"/>
    <col min="16130" max="16130" width="11.85546875" style="368" bestFit="1" customWidth="1"/>
    <col min="16131" max="16131" width="12" style="368" bestFit="1" customWidth="1"/>
    <col min="16132" max="16384" width="11.42578125" style="368"/>
  </cols>
  <sheetData>
    <row r="1" spans="1:3" ht="36" customHeight="1" thickBot="1" x14ac:dyDescent="0.25">
      <c r="A1" s="585" t="s">
        <v>1391</v>
      </c>
      <c r="B1" s="586"/>
      <c r="C1" s="587"/>
    </row>
    <row r="2" spans="1:3" ht="18" x14ac:dyDescent="0.2">
      <c r="A2" s="588" t="s">
        <v>1233</v>
      </c>
      <c r="B2" s="589"/>
      <c r="C2" s="590"/>
    </row>
    <row r="3" spans="1:3" ht="18" x14ac:dyDescent="0.2">
      <c r="A3" s="591" t="s">
        <v>1234</v>
      </c>
      <c r="B3" s="592"/>
      <c r="C3" s="593"/>
    </row>
    <row r="4" spans="1:3" ht="14.25" x14ac:dyDescent="0.2">
      <c r="A4" s="369" t="s">
        <v>1235</v>
      </c>
      <c r="B4" s="370" t="s">
        <v>1236</v>
      </c>
      <c r="C4" s="371" t="s">
        <v>1237</v>
      </c>
    </row>
    <row r="5" spans="1:3" x14ac:dyDescent="0.2">
      <c r="A5" s="372" t="s">
        <v>1238</v>
      </c>
      <c r="B5" s="594">
        <v>1121.68</v>
      </c>
      <c r="C5" s="597">
        <f>+B5*0.2</f>
        <v>224.33600000000001</v>
      </c>
    </row>
    <row r="6" spans="1:3" ht="12.75" customHeight="1" x14ac:dyDescent="0.2">
      <c r="A6" s="373" t="s">
        <v>1239</v>
      </c>
      <c r="B6" s="595"/>
      <c r="C6" s="598"/>
    </row>
    <row r="7" spans="1:3" x14ac:dyDescent="0.2">
      <c r="A7" s="373" t="s">
        <v>1240</v>
      </c>
      <c r="B7" s="595"/>
      <c r="C7" s="598"/>
    </row>
    <row r="8" spans="1:3" x14ac:dyDescent="0.2">
      <c r="A8" s="373" t="s">
        <v>1241</v>
      </c>
      <c r="B8" s="595"/>
      <c r="C8" s="598"/>
    </row>
    <row r="9" spans="1:3" ht="15" customHeight="1" x14ac:dyDescent="0.2">
      <c r="A9" s="373" t="s">
        <v>1242</v>
      </c>
      <c r="B9" s="595"/>
      <c r="C9" s="598"/>
    </row>
    <row r="10" spans="1:3" ht="12.75" customHeight="1" x14ac:dyDescent="0.2">
      <c r="A10" s="373" t="s">
        <v>1243</v>
      </c>
      <c r="B10" s="595"/>
      <c r="C10" s="598"/>
    </row>
    <row r="11" spans="1:3" x14ac:dyDescent="0.2">
      <c r="A11" s="373" t="s">
        <v>1244</v>
      </c>
      <c r="B11" s="595"/>
      <c r="C11" s="598"/>
    </row>
    <row r="12" spans="1:3" x14ac:dyDescent="0.2">
      <c r="A12" s="373" t="s">
        <v>1245</v>
      </c>
      <c r="B12" s="595"/>
      <c r="C12" s="598"/>
    </row>
    <row r="13" spans="1:3" ht="12.75" customHeight="1" x14ac:dyDescent="0.2">
      <c r="A13" s="373" t="s">
        <v>1246</v>
      </c>
      <c r="B13" s="595"/>
      <c r="C13" s="598"/>
    </row>
    <row r="14" spans="1:3" ht="15" customHeight="1" x14ac:dyDescent="0.2">
      <c r="A14" s="373" t="s">
        <v>1247</v>
      </c>
      <c r="B14" s="595"/>
      <c r="C14" s="598"/>
    </row>
    <row r="15" spans="1:3" ht="15" customHeight="1" x14ac:dyDescent="0.2">
      <c r="A15" s="373" t="s">
        <v>1248</v>
      </c>
      <c r="B15" s="595"/>
      <c r="C15" s="598"/>
    </row>
    <row r="16" spans="1:3" x14ac:dyDescent="0.2">
      <c r="A16" s="373" t="s">
        <v>1249</v>
      </c>
      <c r="B16" s="595"/>
      <c r="C16" s="598"/>
    </row>
    <row r="17" spans="1:5" x14ac:dyDescent="0.2">
      <c r="A17" s="373" t="s">
        <v>1250</v>
      </c>
      <c r="B17" s="595"/>
      <c r="C17" s="598"/>
    </row>
    <row r="18" spans="1:5" x14ac:dyDescent="0.2">
      <c r="A18" s="374" t="s">
        <v>1251</v>
      </c>
      <c r="B18" s="596"/>
      <c r="C18" s="599"/>
    </row>
    <row r="19" spans="1:5" ht="18" x14ac:dyDescent="0.2">
      <c r="A19" s="591" t="s">
        <v>1252</v>
      </c>
      <c r="B19" s="592"/>
      <c r="C19" s="593"/>
    </row>
    <row r="20" spans="1:5" ht="16.5" customHeight="1" x14ac:dyDescent="0.2">
      <c r="A20" s="369" t="s">
        <v>1253</v>
      </c>
      <c r="B20" s="370" t="s">
        <v>1236</v>
      </c>
      <c r="C20" s="371" t="s">
        <v>1237</v>
      </c>
    </row>
    <row r="21" spans="1:5" ht="25.5" x14ac:dyDescent="0.2">
      <c r="A21" s="372" t="s">
        <v>1254</v>
      </c>
      <c r="B21" s="594">
        <v>1533.23</v>
      </c>
      <c r="C21" s="597">
        <f>+B21*0.2</f>
        <v>306.64600000000002</v>
      </c>
    </row>
    <row r="22" spans="1:5" ht="25.5" x14ac:dyDescent="0.2">
      <c r="A22" s="373" t="s">
        <v>1255</v>
      </c>
      <c r="B22" s="595"/>
      <c r="C22" s="598"/>
    </row>
    <row r="23" spans="1:5" x14ac:dyDescent="0.2">
      <c r="A23" s="375" t="s">
        <v>1256</v>
      </c>
      <c r="B23" s="595"/>
      <c r="C23" s="598"/>
    </row>
    <row r="24" spans="1:5" x14ac:dyDescent="0.2">
      <c r="A24" s="375" t="s">
        <v>1257</v>
      </c>
      <c r="B24" s="595"/>
      <c r="C24" s="598"/>
    </row>
    <row r="25" spans="1:5" x14ac:dyDescent="0.2">
      <c r="A25" s="375" t="s">
        <v>1258</v>
      </c>
      <c r="B25" s="595"/>
      <c r="C25" s="598"/>
    </row>
    <row r="26" spans="1:5" x14ac:dyDescent="0.2">
      <c r="A26" s="375" t="s">
        <v>1259</v>
      </c>
      <c r="B26" s="595"/>
      <c r="C26" s="598"/>
    </row>
    <row r="27" spans="1:5" x14ac:dyDescent="0.2">
      <c r="A27" s="373" t="s">
        <v>1260</v>
      </c>
      <c r="B27" s="595"/>
      <c r="C27" s="598"/>
    </row>
    <row r="28" spans="1:5" x14ac:dyDescent="0.2">
      <c r="A28" s="373" t="s">
        <v>1261</v>
      </c>
      <c r="B28" s="595"/>
      <c r="C28" s="598"/>
    </row>
    <row r="29" spans="1:5" x14ac:dyDescent="0.2">
      <c r="A29" s="373" t="s">
        <v>1262</v>
      </c>
      <c r="B29" s="595"/>
      <c r="C29" s="598"/>
    </row>
    <row r="30" spans="1:5" ht="13.5" thickBot="1" x14ac:dyDescent="0.25">
      <c r="A30" s="376" t="s">
        <v>1263</v>
      </c>
      <c r="B30" s="600"/>
      <c r="C30" s="601"/>
    </row>
    <row r="31" spans="1:5" ht="18" x14ac:dyDescent="0.2">
      <c r="A31" s="602" t="s">
        <v>1264</v>
      </c>
      <c r="B31" s="603"/>
      <c r="C31" s="604"/>
      <c r="D31" s="377"/>
      <c r="E31" s="377"/>
    </row>
    <row r="32" spans="1:5" ht="16.5" x14ac:dyDescent="0.2">
      <c r="A32" s="378" t="s">
        <v>1265</v>
      </c>
      <c r="B32" s="379" t="s">
        <v>1236</v>
      </c>
      <c r="C32" s="380" t="s">
        <v>1237</v>
      </c>
      <c r="D32" s="377"/>
      <c r="E32" s="377"/>
    </row>
    <row r="33" spans="1:5" ht="51" x14ac:dyDescent="0.2">
      <c r="A33" s="381" t="s">
        <v>1266</v>
      </c>
      <c r="B33" s="605">
        <v>3169.72</v>
      </c>
      <c r="C33" s="608">
        <f>+B33*0.2</f>
        <v>633.94399999999996</v>
      </c>
      <c r="D33" s="377"/>
      <c r="E33" s="377"/>
    </row>
    <row r="34" spans="1:5" ht="38.25" x14ac:dyDescent="0.2">
      <c r="A34" s="382" t="s">
        <v>1267</v>
      </c>
      <c r="B34" s="606"/>
      <c r="C34" s="609"/>
      <c r="D34" s="377"/>
      <c r="E34" s="377"/>
    </row>
    <row r="35" spans="1:5" ht="16.5" x14ac:dyDescent="0.2">
      <c r="A35" s="383" t="s">
        <v>1268</v>
      </c>
      <c r="B35" s="606"/>
      <c r="C35" s="609"/>
      <c r="D35" s="377"/>
      <c r="E35" s="377"/>
    </row>
    <row r="36" spans="1:5" ht="16.5" x14ac:dyDescent="0.2">
      <c r="A36" s="373" t="s">
        <v>1247</v>
      </c>
      <c r="B36" s="606"/>
      <c r="C36" s="609"/>
      <c r="D36" s="377"/>
      <c r="E36" s="377"/>
    </row>
    <row r="37" spans="1:5" ht="26.25" thickBot="1" x14ac:dyDescent="0.25">
      <c r="A37" s="376" t="s">
        <v>1269</v>
      </c>
      <c r="B37" s="607"/>
      <c r="C37" s="610"/>
      <c r="D37" s="377"/>
      <c r="E37" s="377"/>
    </row>
    <row r="38" spans="1:5" ht="18" x14ac:dyDescent="0.2">
      <c r="A38" s="384" t="s">
        <v>1270</v>
      </c>
      <c r="B38" s="385" t="s">
        <v>1236</v>
      </c>
      <c r="C38" s="386" t="s">
        <v>1237</v>
      </c>
    </row>
    <row r="39" spans="1:5" x14ac:dyDescent="0.2">
      <c r="A39" s="387" t="s">
        <v>1271</v>
      </c>
      <c r="B39" s="583">
        <v>1133</v>
      </c>
      <c r="C39" s="584">
        <f>+B39*0.2</f>
        <v>226.60000000000002</v>
      </c>
    </row>
    <row r="40" spans="1:5" x14ac:dyDescent="0.2">
      <c r="A40" s="388" t="s">
        <v>1272</v>
      </c>
      <c r="B40" s="583"/>
      <c r="C40" s="584"/>
    </row>
    <row r="41" spans="1:5" x14ac:dyDescent="0.2">
      <c r="A41" s="372" t="s">
        <v>1273</v>
      </c>
      <c r="B41" s="583">
        <v>1133</v>
      </c>
      <c r="C41" s="584">
        <f>+B41*0.2</f>
        <v>226.60000000000002</v>
      </c>
    </row>
    <row r="42" spans="1:5" x14ac:dyDescent="0.2">
      <c r="A42" s="388" t="s">
        <v>1274</v>
      </c>
      <c r="B42" s="583"/>
      <c r="C42" s="584"/>
    </row>
    <row r="43" spans="1:5" x14ac:dyDescent="0.2">
      <c r="A43" s="372" t="s">
        <v>1275</v>
      </c>
      <c r="B43" s="583">
        <v>1365.78</v>
      </c>
      <c r="C43" s="584">
        <f>+B43*0.2</f>
        <v>273.15600000000001</v>
      </c>
    </row>
    <row r="44" spans="1:5" x14ac:dyDescent="0.2">
      <c r="A44" s="388" t="s">
        <v>1276</v>
      </c>
      <c r="B44" s="583"/>
      <c r="C44" s="584"/>
    </row>
    <row r="45" spans="1:5" x14ac:dyDescent="0.2">
      <c r="A45" s="372" t="s">
        <v>1277</v>
      </c>
      <c r="B45" s="583">
        <v>1022.2</v>
      </c>
      <c r="C45" s="584">
        <f>+B45*0.2</f>
        <v>204.44000000000003</v>
      </c>
    </row>
    <row r="46" spans="1:5" x14ac:dyDescent="0.2">
      <c r="A46" s="388" t="s">
        <v>1278</v>
      </c>
      <c r="B46" s="583"/>
      <c r="C46" s="584"/>
    </row>
    <row r="47" spans="1:5" x14ac:dyDescent="0.2">
      <c r="A47" s="372" t="s">
        <v>1279</v>
      </c>
      <c r="B47" s="583">
        <v>1121.68</v>
      </c>
      <c r="C47" s="584">
        <f>+B47*0.2</f>
        <v>224.33600000000001</v>
      </c>
    </row>
    <row r="48" spans="1:5" x14ac:dyDescent="0.2">
      <c r="A48" s="388" t="s">
        <v>1280</v>
      </c>
      <c r="B48" s="583"/>
      <c r="C48" s="584"/>
    </row>
    <row r="49" spans="1:5" x14ac:dyDescent="0.2">
      <c r="A49" s="372" t="s">
        <v>1281</v>
      </c>
      <c r="B49" s="611">
        <v>2163</v>
      </c>
      <c r="C49" s="597">
        <f>+B49*0.2</f>
        <v>432.6</v>
      </c>
    </row>
    <row r="50" spans="1:5" x14ac:dyDescent="0.2">
      <c r="A50" s="388" t="s">
        <v>1282</v>
      </c>
      <c r="B50" s="612"/>
      <c r="C50" s="599"/>
      <c r="E50" s="389"/>
    </row>
    <row r="51" spans="1:5" x14ac:dyDescent="0.2">
      <c r="A51" s="372" t="s">
        <v>1283</v>
      </c>
      <c r="B51" s="611">
        <v>964.08</v>
      </c>
      <c r="C51" s="597">
        <f>+B51*0.2</f>
        <v>192.81600000000003</v>
      </c>
    </row>
    <row r="52" spans="1:5" ht="13.5" thickBot="1" x14ac:dyDescent="0.25">
      <c r="A52" s="390" t="s">
        <v>1284</v>
      </c>
      <c r="B52" s="613"/>
      <c r="C52" s="601"/>
    </row>
    <row r="53" spans="1:5" ht="33.75" customHeight="1" thickBot="1" x14ac:dyDescent="0.25">
      <c r="A53" s="614" t="s">
        <v>1391</v>
      </c>
      <c r="B53" s="614"/>
      <c r="C53" s="614"/>
    </row>
    <row r="54" spans="1:5" ht="18" x14ac:dyDescent="0.25">
      <c r="A54" s="391" t="s">
        <v>1285</v>
      </c>
      <c r="B54" s="392" t="s">
        <v>1286</v>
      </c>
      <c r="C54" s="393" t="s">
        <v>1237</v>
      </c>
      <c r="D54" s="394"/>
    </row>
    <row r="55" spans="1:5" x14ac:dyDescent="0.2">
      <c r="A55" s="395" t="s">
        <v>1287</v>
      </c>
      <c r="B55" s="615">
        <v>518.4</v>
      </c>
      <c r="C55" s="617">
        <f>+B55*0.2</f>
        <v>103.68</v>
      </c>
    </row>
    <row r="56" spans="1:5" x14ac:dyDescent="0.2">
      <c r="A56" s="396" t="s">
        <v>1288</v>
      </c>
      <c r="B56" s="616"/>
      <c r="C56" s="618"/>
    </row>
    <row r="57" spans="1:5" ht="25.5" x14ac:dyDescent="0.2">
      <c r="A57" s="372" t="s">
        <v>1289</v>
      </c>
      <c r="B57" s="615">
        <v>1022.2</v>
      </c>
      <c r="C57" s="617">
        <f>+B57*0.2</f>
        <v>204.44000000000003</v>
      </c>
    </row>
    <row r="58" spans="1:5" ht="13.5" thickBot="1" x14ac:dyDescent="0.25">
      <c r="A58" s="390" t="s">
        <v>1290</v>
      </c>
      <c r="B58" s="619"/>
      <c r="C58" s="620"/>
    </row>
    <row r="59" spans="1:5" ht="13.5" thickBot="1" x14ac:dyDescent="0.25"/>
    <row r="60" spans="1:5" ht="18" x14ac:dyDescent="0.2">
      <c r="A60" s="391" t="s">
        <v>1291</v>
      </c>
      <c r="B60" s="399" t="s">
        <v>1286</v>
      </c>
      <c r="C60" s="400" t="s">
        <v>1237</v>
      </c>
    </row>
    <row r="61" spans="1:5" x14ac:dyDescent="0.2">
      <c r="A61" s="401" t="s">
        <v>1292</v>
      </c>
      <c r="B61" s="583">
        <v>855.17</v>
      </c>
      <c r="C61" s="584">
        <f>+B61*20/100</f>
        <v>171.03399999999999</v>
      </c>
    </row>
    <row r="62" spans="1:5" x14ac:dyDescent="0.2">
      <c r="A62" s="402" t="s">
        <v>1293</v>
      </c>
      <c r="B62" s="583"/>
      <c r="C62" s="584"/>
    </row>
    <row r="63" spans="1:5" x14ac:dyDescent="0.2">
      <c r="A63" s="401" t="s">
        <v>1294</v>
      </c>
      <c r="B63" s="583">
        <v>855.17</v>
      </c>
      <c r="C63" s="584">
        <f>+B63*20/100</f>
        <v>171.03399999999999</v>
      </c>
    </row>
    <row r="64" spans="1:5" x14ac:dyDescent="0.2">
      <c r="A64" s="374" t="s">
        <v>1295</v>
      </c>
      <c r="B64" s="583"/>
      <c r="C64" s="584"/>
    </row>
    <row r="65" spans="1:3" x14ac:dyDescent="0.2">
      <c r="A65" s="401" t="s">
        <v>1296</v>
      </c>
      <c r="B65" s="583">
        <v>566.9</v>
      </c>
      <c r="C65" s="584">
        <f>+B65*20/100</f>
        <v>113.38</v>
      </c>
    </row>
    <row r="66" spans="1:3" x14ac:dyDescent="0.2">
      <c r="A66" s="374" t="s">
        <v>1297</v>
      </c>
      <c r="B66" s="583"/>
      <c r="C66" s="584"/>
    </row>
    <row r="67" spans="1:3" x14ac:dyDescent="0.2">
      <c r="A67" s="401" t="s">
        <v>1298</v>
      </c>
      <c r="B67" s="583">
        <v>566.9</v>
      </c>
      <c r="C67" s="584">
        <f>+B67*20/100</f>
        <v>113.38</v>
      </c>
    </row>
    <row r="68" spans="1:3" x14ac:dyDescent="0.2">
      <c r="A68" s="374" t="s">
        <v>1299</v>
      </c>
      <c r="B68" s="583"/>
      <c r="C68" s="584"/>
    </row>
    <row r="69" spans="1:3" x14ac:dyDescent="0.2">
      <c r="A69" s="401" t="s">
        <v>1300</v>
      </c>
      <c r="B69" s="583">
        <v>566.9</v>
      </c>
      <c r="C69" s="584">
        <f>+B69*20/100</f>
        <v>113.38</v>
      </c>
    </row>
    <row r="70" spans="1:3" x14ac:dyDescent="0.2">
      <c r="A70" s="374" t="s">
        <v>1301</v>
      </c>
      <c r="B70" s="583"/>
      <c r="C70" s="584"/>
    </row>
    <row r="71" spans="1:3" x14ac:dyDescent="0.2">
      <c r="A71" s="401" t="s">
        <v>1302</v>
      </c>
      <c r="B71" s="583">
        <v>296.62</v>
      </c>
      <c r="C71" s="584">
        <f>+B71*20/100</f>
        <v>59.323999999999998</v>
      </c>
    </row>
    <row r="72" spans="1:3" ht="26.25" thickBot="1" x14ac:dyDescent="0.25">
      <c r="A72" s="376" t="s">
        <v>1303</v>
      </c>
      <c r="B72" s="623"/>
      <c r="C72" s="624"/>
    </row>
    <row r="73" spans="1:3" ht="13.5" thickBot="1" x14ac:dyDescent="0.25"/>
    <row r="74" spans="1:3" ht="18" x14ac:dyDescent="0.2">
      <c r="A74" s="403" t="s">
        <v>1304</v>
      </c>
      <c r="B74" s="392" t="s">
        <v>1286</v>
      </c>
      <c r="C74" s="393" t="s">
        <v>1305</v>
      </c>
    </row>
    <row r="75" spans="1:3" x14ac:dyDescent="0.2">
      <c r="A75" s="404" t="s">
        <v>1306</v>
      </c>
      <c r="B75" s="405">
        <v>443</v>
      </c>
      <c r="C75" s="406">
        <f>+B75*0.35</f>
        <v>155.04999999999998</v>
      </c>
    </row>
    <row r="76" spans="1:3" x14ac:dyDescent="0.2">
      <c r="A76" s="404" t="s">
        <v>1307</v>
      </c>
      <c r="B76" s="405">
        <v>206</v>
      </c>
      <c r="C76" s="406">
        <f>+B76*0.35</f>
        <v>72.099999999999994</v>
      </c>
    </row>
    <row r="77" spans="1:3" x14ac:dyDescent="0.2">
      <c r="A77" s="404" t="s">
        <v>1308</v>
      </c>
      <c r="B77" s="405">
        <v>87</v>
      </c>
      <c r="C77" s="406">
        <f>+B77*0.35</f>
        <v>30.45</v>
      </c>
    </row>
    <row r="78" spans="1:3" x14ac:dyDescent="0.2">
      <c r="A78" s="404" t="s">
        <v>1309</v>
      </c>
      <c r="B78" s="405">
        <v>6.9</v>
      </c>
      <c r="C78" s="406">
        <f>+B78*0.35</f>
        <v>2.415</v>
      </c>
    </row>
    <row r="79" spans="1:3" ht="13.5" thickBot="1" x14ac:dyDescent="0.25">
      <c r="A79" s="407" t="s">
        <v>1310</v>
      </c>
      <c r="B79" s="408">
        <v>248</v>
      </c>
      <c r="C79" s="409">
        <f>+B79*0.35</f>
        <v>86.8</v>
      </c>
    </row>
    <row r="80" spans="1:3" ht="13.5" thickBot="1" x14ac:dyDescent="0.25"/>
    <row r="81" spans="1:3" ht="15.75" x14ac:dyDescent="0.2">
      <c r="A81" s="440" t="s">
        <v>1311</v>
      </c>
      <c r="B81" s="625" t="s">
        <v>1236</v>
      </c>
      <c r="C81" s="626"/>
    </row>
    <row r="82" spans="1:3" x14ac:dyDescent="0.2">
      <c r="A82" s="441" t="s">
        <v>1312</v>
      </c>
      <c r="B82" s="621">
        <v>98</v>
      </c>
      <c r="C82" s="622"/>
    </row>
    <row r="83" spans="1:3" x14ac:dyDescent="0.2">
      <c r="A83" s="441" t="s">
        <v>1313</v>
      </c>
      <c r="B83" s="621">
        <v>82.72</v>
      </c>
      <c r="C83" s="622"/>
    </row>
    <row r="84" spans="1:3" x14ac:dyDescent="0.2">
      <c r="A84" s="441" t="s">
        <v>1314</v>
      </c>
      <c r="B84" s="621">
        <v>67.45</v>
      </c>
      <c r="C84" s="622"/>
    </row>
    <row r="85" spans="1:3" ht="13.5" thickBot="1" x14ac:dyDescent="0.25">
      <c r="A85" s="442" t="s">
        <v>1315</v>
      </c>
      <c r="B85" s="629">
        <v>96.28</v>
      </c>
      <c r="C85" s="630"/>
    </row>
    <row r="86" spans="1:3" x14ac:dyDescent="0.2">
      <c r="A86" s="443"/>
      <c r="B86" s="444"/>
      <c r="C86" s="445"/>
    </row>
    <row r="87" spans="1:3" ht="13.5" thickBot="1" x14ac:dyDescent="0.25">
      <c r="A87" s="443"/>
      <c r="B87" s="444"/>
      <c r="C87" s="445"/>
    </row>
    <row r="88" spans="1:3" ht="30.75" customHeight="1" thickBot="1" x14ac:dyDescent="0.25">
      <c r="A88" s="631" t="s">
        <v>1392</v>
      </c>
      <c r="B88" s="632"/>
      <c r="C88" s="633"/>
    </row>
    <row r="89" spans="1:3" ht="15.75" x14ac:dyDescent="0.2">
      <c r="A89" s="446" t="s">
        <v>1316</v>
      </c>
      <c r="B89" s="634" t="s">
        <v>1236</v>
      </c>
      <c r="C89" s="635"/>
    </row>
    <row r="90" spans="1:3" x14ac:dyDescent="0.2">
      <c r="A90" s="447" t="s">
        <v>1317</v>
      </c>
      <c r="B90" s="636">
        <v>57.94</v>
      </c>
      <c r="C90" s="637"/>
    </row>
    <row r="91" spans="1:3" x14ac:dyDescent="0.2">
      <c r="A91" s="447" t="s">
        <v>1318</v>
      </c>
      <c r="B91" s="636">
        <v>86.45</v>
      </c>
      <c r="C91" s="637"/>
    </row>
    <row r="92" spans="1:3" x14ac:dyDescent="0.2">
      <c r="A92" s="448"/>
      <c r="B92" s="410"/>
      <c r="C92" s="449"/>
    </row>
    <row r="93" spans="1:3" ht="15.75" x14ac:dyDescent="0.2">
      <c r="A93" s="450" t="s">
        <v>1319</v>
      </c>
      <c r="B93" s="627" t="s">
        <v>1236</v>
      </c>
      <c r="C93" s="628"/>
    </row>
    <row r="94" spans="1:3" x14ac:dyDescent="0.2">
      <c r="A94" s="451" t="s">
        <v>1320</v>
      </c>
      <c r="B94" s="636">
        <v>28.44</v>
      </c>
      <c r="C94" s="637"/>
    </row>
    <row r="95" spans="1:3" x14ac:dyDescent="0.2">
      <c r="A95" s="451" t="s">
        <v>1321</v>
      </c>
      <c r="B95" s="636">
        <v>18.05</v>
      </c>
      <c r="C95" s="637"/>
    </row>
    <row r="96" spans="1:3" x14ac:dyDescent="0.2">
      <c r="A96" s="451" t="s">
        <v>1322</v>
      </c>
      <c r="B96" s="636">
        <v>7.7</v>
      </c>
      <c r="C96" s="637"/>
    </row>
    <row r="97" spans="1:3" x14ac:dyDescent="0.2">
      <c r="A97" s="448"/>
      <c r="B97" s="410"/>
      <c r="C97" s="449"/>
    </row>
    <row r="98" spans="1:3" ht="15.75" x14ac:dyDescent="0.2">
      <c r="A98" s="450" t="s">
        <v>1323</v>
      </c>
      <c r="B98" s="627" t="s">
        <v>1236</v>
      </c>
      <c r="C98" s="628"/>
    </row>
    <row r="99" spans="1:3" x14ac:dyDescent="0.2">
      <c r="A99" s="451" t="s">
        <v>1324</v>
      </c>
      <c r="B99" s="636">
        <v>20.74</v>
      </c>
      <c r="C99" s="637"/>
    </row>
    <row r="100" spans="1:3" x14ac:dyDescent="0.2">
      <c r="A100" s="451" t="s">
        <v>1325</v>
      </c>
      <c r="B100" s="636">
        <v>10.35</v>
      </c>
      <c r="C100" s="637"/>
    </row>
    <row r="101" spans="1:3" x14ac:dyDescent="0.2">
      <c r="A101" s="452"/>
      <c r="B101" s="411"/>
      <c r="C101" s="449"/>
    </row>
    <row r="102" spans="1:3" ht="15.75" x14ac:dyDescent="0.2">
      <c r="A102" s="450" t="s">
        <v>1326</v>
      </c>
      <c r="B102" s="636">
        <v>7.7</v>
      </c>
      <c r="C102" s="637"/>
    </row>
    <row r="103" spans="1:3" x14ac:dyDescent="0.2">
      <c r="A103" s="452"/>
      <c r="B103" s="411"/>
      <c r="C103" s="449"/>
    </row>
    <row r="104" spans="1:3" ht="15.75" x14ac:dyDescent="0.25">
      <c r="A104" s="453" t="s">
        <v>1327</v>
      </c>
      <c r="B104" s="627" t="s">
        <v>1236</v>
      </c>
      <c r="C104" s="628"/>
    </row>
    <row r="105" spans="1:3" x14ac:dyDescent="0.2">
      <c r="A105" s="454" t="s">
        <v>1328</v>
      </c>
      <c r="B105" s="636">
        <v>86.38</v>
      </c>
      <c r="C105" s="637"/>
    </row>
    <row r="106" spans="1:3" x14ac:dyDescent="0.2">
      <c r="A106" s="454" t="s">
        <v>1329</v>
      </c>
      <c r="B106" s="636">
        <v>75.989999999999995</v>
      </c>
      <c r="C106" s="637"/>
    </row>
    <row r="107" spans="1:3" x14ac:dyDescent="0.2">
      <c r="A107" s="454" t="s">
        <v>1330</v>
      </c>
      <c r="B107" s="636">
        <v>65.64</v>
      </c>
      <c r="C107" s="637"/>
    </row>
    <row r="108" spans="1:3" x14ac:dyDescent="0.2">
      <c r="A108" s="452"/>
      <c r="B108" s="411"/>
      <c r="C108" s="449"/>
    </row>
    <row r="109" spans="1:3" ht="15.75" x14ac:dyDescent="0.25">
      <c r="A109" s="455" t="s">
        <v>1331</v>
      </c>
      <c r="B109" s="627" t="s">
        <v>1236</v>
      </c>
      <c r="C109" s="628"/>
    </row>
    <row r="110" spans="1:3" x14ac:dyDescent="0.2">
      <c r="A110" s="454" t="s">
        <v>1332</v>
      </c>
      <c r="B110" s="636">
        <v>37.94</v>
      </c>
      <c r="C110" s="637"/>
    </row>
    <row r="111" spans="1:3" ht="13.5" thickBot="1" x14ac:dyDescent="0.25">
      <c r="A111" s="456" t="s">
        <v>1333</v>
      </c>
      <c r="B111" s="638">
        <v>66.45</v>
      </c>
      <c r="C111" s="639"/>
    </row>
  </sheetData>
  <mergeCells count="66">
    <mergeCell ref="B107:C107"/>
    <mergeCell ref="B109:C109"/>
    <mergeCell ref="B110:C110"/>
    <mergeCell ref="B111:C111"/>
    <mergeCell ref="B99:C99"/>
    <mergeCell ref="B100:C100"/>
    <mergeCell ref="B102:C102"/>
    <mergeCell ref="B104:C104"/>
    <mergeCell ref="B105:C105"/>
    <mergeCell ref="B106:C106"/>
    <mergeCell ref="B98:C98"/>
    <mergeCell ref="B83:C83"/>
    <mergeCell ref="B84:C84"/>
    <mergeCell ref="B85:C85"/>
    <mergeCell ref="A88:C88"/>
    <mergeCell ref="B89:C89"/>
    <mergeCell ref="B90:C90"/>
    <mergeCell ref="B91:C91"/>
    <mergeCell ref="B93:C93"/>
    <mergeCell ref="B94:C94"/>
    <mergeCell ref="B95:C95"/>
    <mergeCell ref="B96:C96"/>
    <mergeCell ref="B82:C82"/>
    <mergeCell ref="B63:B64"/>
    <mergeCell ref="C63:C64"/>
    <mergeCell ref="B65:B66"/>
    <mergeCell ref="C65:C66"/>
    <mergeCell ref="B67:B68"/>
    <mergeCell ref="C67:C68"/>
    <mergeCell ref="B69:B70"/>
    <mergeCell ref="C69:C70"/>
    <mergeCell ref="B71:B72"/>
    <mergeCell ref="C71:C72"/>
    <mergeCell ref="B81:C81"/>
    <mergeCell ref="B61:B62"/>
    <mergeCell ref="C61:C62"/>
    <mergeCell ref="B47:B48"/>
    <mergeCell ref="C47:C48"/>
    <mergeCell ref="B49:B50"/>
    <mergeCell ref="C49:C50"/>
    <mergeCell ref="B51:B52"/>
    <mergeCell ref="C51:C52"/>
    <mergeCell ref="A53:C53"/>
    <mergeCell ref="B55:B56"/>
    <mergeCell ref="C55:C56"/>
    <mergeCell ref="B57:B58"/>
    <mergeCell ref="C57:C58"/>
    <mergeCell ref="B41:B42"/>
    <mergeCell ref="C41:C42"/>
    <mergeCell ref="B43:B44"/>
    <mergeCell ref="C43:C44"/>
    <mergeCell ref="B45:B46"/>
    <mergeCell ref="C45:C46"/>
    <mergeCell ref="B39:B40"/>
    <mergeCell ref="C39:C40"/>
    <mergeCell ref="A1:C1"/>
    <mergeCell ref="A2:C2"/>
    <mergeCell ref="A3:C3"/>
    <mergeCell ref="B5:B18"/>
    <mergeCell ref="C5:C18"/>
    <mergeCell ref="A19:C19"/>
    <mergeCell ref="B21:B30"/>
    <mergeCell ref="C21:C30"/>
    <mergeCell ref="A31:C31"/>
    <mergeCell ref="B33:B37"/>
    <mergeCell ref="C33:C37"/>
  </mergeCells>
  <printOptions horizontalCentered="1" verticalCentered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>
    <oddHeader xml:space="preserve">&amp;C&amp;"Arial,Gras italique"&amp;14TARIFS  DE PRESTATIONS  2019   -   CHU  MONTPELLIER </oddHeader>
    <oddFooter>&amp;CMAJ  4 MARS 2019 /R/Gestion facturation /Tarifs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6</vt:i4>
      </vt:variant>
    </vt:vector>
  </HeadingPairs>
  <TitlesOfParts>
    <vt:vector size="19" baseType="lpstr">
      <vt:lpstr>SOMMAIRE</vt:lpstr>
      <vt:lpstr>Tarifs 2021 </vt:lpstr>
      <vt:lpstr>ANNEXE 1-4</vt:lpstr>
      <vt:lpstr>ANNEXE 6-5</vt:lpstr>
      <vt:lpstr>ANNEXE 11-3</vt:lpstr>
      <vt:lpstr>ANNEXE 12-1</vt:lpstr>
      <vt:lpstr>ANNEXE 12-2</vt:lpstr>
      <vt:lpstr>ANNEXE 12-3</vt:lpstr>
      <vt:lpstr>ANNEXE 14</vt:lpstr>
      <vt:lpstr>Additif 1</vt:lpstr>
      <vt:lpstr>ADDITIF 1 ANNEXE </vt:lpstr>
      <vt:lpstr>Additif 2</vt:lpstr>
      <vt:lpstr>ADDITIF ANNEXE 7-4</vt:lpstr>
      <vt:lpstr>'ADDITIF 1 ANNEXE '!Zone_d_impression</vt:lpstr>
      <vt:lpstr>'ANNEXE 11-3'!Zone_d_impression</vt:lpstr>
      <vt:lpstr>'ANNEXE 12-1'!Zone_d_impression</vt:lpstr>
      <vt:lpstr>'ANNEXE 1-4'!Zone_d_impression</vt:lpstr>
      <vt:lpstr>'ANNEXE 6-5'!Zone_d_impression</vt:lpstr>
      <vt:lpstr>'Tarifs 2021 '!Zone_d_impression</vt:lpstr>
    </vt:vector>
  </TitlesOfParts>
  <Company>CHRU Montpellier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DEWYNTER ANNE SOPHIE</dc:creator>
  <cp:lastModifiedBy>FOURNIER ERIC</cp:lastModifiedBy>
  <cp:lastPrinted>2021-03-10T07:20:22Z</cp:lastPrinted>
  <dcterms:created xsi:type="dcterms:W3CDTF">2016-10-06T09:22:49Z</dcterms:created>
  <dcterms:modified xsi:type="dcterms:W3CDTF">2021-08-17T07:20:00Z</dcterms:modified>
</cp:coreProperties>
</file>