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irections\FINANCES\Commun\MIGAC\Tarifs\Tarifs de Prestations Diverses\2025\"/>
    </mc:Choice>
  </mc:AlternateContent>
  <bookViews>
    <workbookView xWindow="0" yWindow="0" windowWidth="20505" windowHeight="8205" activeTab="1"/>
  </bookViews>
  <sheets>
    <sheet name="SOMMAIRE" sheetId="38" r:id="rId1"/>
    <sheet name="Tarifs 2025" sheetId="12" r:id="rId2"/>
    <sheet name="ANNEXE1-4 ATELIER THERAPEUTIQUE" sheetId="14" r:id="rId3"/>
    <sheet name="ANNEXE 4-1 CESU" sheetId="62" r:id="rId4"/>
    <sheet name="ANNEXE 5-4 PARKING LAPEYRONIE" sheetId="43" r:id="rId5"/>
    <sheet name="Annexe 6-3 Occlusodontie" sheetId="47" r:id="rId6"/>
    <sheet name="Annexe 6-4 Parodontologie" sheetId="48" r:id="rId7"/>
    <sheet name="Annexe 6-5 Odonto Conservatric" sheetId="49" r:id="rId8"/>
    <sheet name="Annexe 6-6 Prothèses adjointes" sheetId="50" r:id="rId9"/>
    <sheet name="Annexe 6-7 prothèses" sheetId="51" r:id="rId10"/>
    <sheet name="Annexe 6-8 Implantologie" sheetId="52" r:id="rId11"/>
    <sheet name="Annexe 6-9 Pédodontie" sheetId="53" r:id="rId12"/>
    <sheet name="Annexe 6-10 Ortho donto faciale" sheetId="54" r:id="rId13"/>
    <sheet name="ANNEXE 10-3 EXAMEN BIOLOGIE" sheetId="23" r:id="rId14"/>
    <sheet name="ANNEXE 11-1CHIRURGIE ESTHETIQUE" sheetId="63" r:id="rId15"/>
    <sheet name="ANNEXE 11-2 LASER" sheetId="3" r:id="rId16"/>
    <sheet name="ANNEXE 12-10 CESSION GREFFONS" sheetId="46" r:id="rId17"/>
    <sheet name="ANNEXE 13 - TARIFS JOURNALIERS" sheetId="61" r:id="rId18"/>
    <sheet name="ANNEXE 14 -FORFAIT URGENCES" sheetId="58" r:id="rId19"/>
  </sheets>
  <definedNames>
    <definedName name="_xlnm._FilterDatabase" localSheetId="3" hidden="1">'ANNEXE 4-1 CESU'!$A$2:$M$129</definedName>
    <definedName name="_xlnm._FilterDatabase" localSheetId="0" hidden="1">SOMMAIRE!#REF!</definedName>
    <definedName name="_xlnm._FilterDatabase" localSheetId="1" hidden="1">'Tarifs 2025'!$A$1:$L$397</definedName>
    <definedName name="_xlnm.Print_Area" localSheetId="14">'ANNEXE 11-1CHIRURGIE ESTHETIQUE'!$A$1:$G$84</definedName>
  </definedNames>
  <calcPr calcId="162913"/>
</workbook>
</file>

<file path=xl/calcChain.xml><?xml version="1.0" encoding="utf-8"?>
<calcChain xmlns="http://schemas.openxmlformats.org/spreadsheetml/2006/main">
  <c r="C17" i="46" l="1"/>
  <c r="C39" i="61" l="1"/>
  <c r="C38" i="61"/>
  <c r="C37" i="61"/>
  <c r="C36" i="61"/>
  <c r="C35" i="61"/>
  <c r="C34" i="61"/>
  <c r="C28" i="61"/>
  <c r="C27" i="61"/>
  <c r="C26" i="61"/>
  <c r="C25" i="61"/>
  <c r="C24" i="61"/>
  <c r="C23" i="61"/>
  <c r="C20" i="61"/>
  <c r="C17" i="61"/>
  <c r="C16" i="61"/>
  <c r="C15" i="61"/>
  <c r="C14" i="61"/>
  <c r="C13" i="61"/>
  <c r="C12" i="61"/>
  <c r="C11" i="61"/>
  <c r="C10" i="61"/>
  <c r="C9" i="61"/>
  <c r="C8" i="61"/>
  <c r="C7" i="61"/>
  <c r="C6" i="61"/>
  <c r="C5" i="61"/>
  <c r="C4" i="61"/>
  <c r="C3" i="61"/>
  <c r="F217" i="12" l="1"/>
  <c r="H217" i="12" s="1"/>
  <c r="H301" i="12" l="1"/>
  <c r="F301" i="12"/>
  <c r="F226" i="12" l="1"/>
  <c r="H226" i="12" s="1"/>
  <c r="F227" i="12"/>
  <c r="H227" i="12" s="1"/>
  <c r="F228" i="12"/>
  <c r="H228" i="12" s="1"/>
  <c r="F225" i="12"/>
  <c r="H225" i="12" s="1"/>
  <c r="F224" i="12"/>
  <c r="H224" i="12" s="1"/>
  <c r="F219" i="12"/>
  <c r="H219" i="12" s="1"/>
  <c r="F220" i="12"/>
  <c r="H220" i="12" s="1"/>
  <c r="F221" i="12"/>
  <c r="H221" i="12" s="1"/>
  <c r="F222" i="12"/>
  <c r="H222" i="12" s="1"/>
  <c r="F218" i="12"/>
  <c r="H218" i="12" s="1"/>
  <c r="H10" i="12" l="1"/>
  <c r="H11" i="12"/>
  <c r="H12" i="12"/>
  <c r="H13" i="12"/>
  <c r="H14" i="12"/>
  <c r="H15" i="12"/>
  <c r="H16" i="12"/>
  <c r="H9" i="12"/>
  <c r="H392" i="12" l="1"/>
  <c r="F392" i="12"/>
  <c r="H365" i="12"/>
  <c r="H364" i="12"/>
  <c r="H363" i="12"/>
  <c r="H362" i="12"/>
  <c r="H361" i="12"/>
  <c r="H359" i="12"/>
  <c r="H358" i="12"/>
  <c r="H357" i="12"/>
  <c r="H356" i="12"/>
  <c r="H355" i="12"/>
  <c r="H354" i="12"/>
  <c r="H353" i="12"/>
  <c r="F354" i="12"/>
  <c r="F355" i="12"/>
  <c r="F356" i="12"/>
  <c r="F357" i="12"/>
  <c r="F358" i="12"/>
  <c r="F359" i="12"/>
  <c r="F361" i="12"/>
  <c r="F362" i="12"/>
  <c r="F363" i="12"/>
  <c r="F364" i="12"/>
  <c r="F365" i="12"/>
  <c r="F353" i="12"/>
  <c r="F269" i="12"/>
  <c r="H299" i="12"/>
  <c r="H298" i="12"/>
  <c r="H297" i="12"/>
  <c r="H296" i="12"/>
  <c r="H295" i="12"/>
  <c r="H294" i="12"/>
  <c r="H293" i="12"/>
  <c r="H292" i="12"/>
  <c r="H291" i="12"/>
  <c r="H290" i="12"/>
  <c r="H289" i="12"/>
  <c r="H287" i="12"/>
  <c r="H286" i="12"/>
  <c r="H285" i="12"/>
  <c r="H283" i="12"/>
  <c r="H282" i="12"/>
  <c r="H281" i="12"/>
  <c r="H280" i="12"/>
  <c r="H278" i="12"/>
  <c r="H277" i="12"/>
  <c r="H275" i="12"/>
  <c r="H272" i="12"/>
  <c r="H271" i="12"/>
  <c r="H269" i="12"/>
  <c r="H268" i="12"/>
  <c r="F271" i="12"/>
  <c r="F272" i="12"/>
  <c r="F275" i="12"/>
  <c r="F277" i="12"/>
  <c r="F278" i="12"/>
  <c r="F280" i="12"/>
  <c r="F281" i="12"/>
  <c r="F282" i="12"/>
  <c r="F283" i="12"/>
  <c r="F285" i="12"/>
  <c r="F286" i="12"/>
  <c r="F287" i="12"/>
  <c r="F289" i="12"/>
  <c r="F290" i="12"/>
  <c r="F291" i="12"/>
  <c r="F292" i="12"/>
  <c r="F293" i="12"/>
  <c r="F294" i="12"/>
  <c r="F295" i="12"/>
  <c r="F296" i="12"/>
  <c r="F297" i="12"/>
  <c r="F298" i="12"/>
  <c r="F299" i="12"/>
  <c r="F268" i="12"/>
  <c r="F231" i="12" l="1"/>
  <c r="H231" i="12" s="1"/>
  <c r="F229" i="12"/>
  <c r="C57" i="43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7" i="43"/>
  <c r="H81" i="12" l="1"/>
  <c r="H80" i="12"/>
  <c r="H79" i="12"/>
  <c r="F81" i="12"/>
  <c r="F80" i="12"/>
  <c r="F79" i="12"/>
  <c r="F58" i="12"/>
  <c r="H77" i="12"/>
  <c r="H76" i="12"/>
  <c r="H75" i="12"/>
  <c r="H73" i="12"/>
  <c r="H72" i="12"/>
  <c r="H71" i="12"/>
  <c r="H69" i="12"/>
  <c r="H68" i="12"/>
  <c r="H67" i="12"/>
  <c r="H65" i="12"/>
  <c r="H64" i="12"/>
  <c r="H63" i="12"/>
  <c r="H61" i="12"/>
  <c r="H60" i="12"/>
  <c r="H59" i="12"/>
  <c r="H58" i="12"/>
  <c r="F77" i="12"/>
  <c r="F59" i="12"/>
  <c r="F60" i="12"/>
  <c r="F61" i="12"/>
  <c r="F63" i="12"/>
  <c r="F64" i="12"/>
  <c r="F65" i="12"/>
  <c r="F67" i="12"/>
  <c r="F68" i="12"/>
  <c r="F69" i="12"/>
  <c r="F71" i="12"/>
  <c r="F72" i="12"/>
  <c r="F73" i="12"/>
  <c r="F75" i="12"/>
  <c r="F76" i="12"/>
  <c r="F38" i="12"/>
  <c r="H38" i="12" s="1"/>
  <c r="F39" i="12"/>
  <c r="H39" i="12" s="1"/>
  <c r="F40" i="12"/>
  <c r="H40" i="12" s="1"/>
  <c r="F7" i="12" l="1"/>
  <c r="F8" i="12"/>
  <c r="F6" i="12"/>
  <c r="H5" i="12" l="1"/>
  <c r="C26" i="46" l="1"/>
  <c r="C25" i="46"/>
  <c r="C24" i="46"/>
  <c r="C23" i="46"/>
  <c r="C22" i="46"/>
  <c r="C21" i="46"/>
  <c r="C20" i="46"/>
  <c r="C19" i="46"/>
  <c r="C18" i="46"/>
  <c r="C15" i="46"/>
  <c r="C12" i="46"/>
  <c r="C10" i="46"/>
  <c r="F35" i="23" l="1"/>
  <c r="F34" i="23"/>
  <c r="F33" i="23"/>
</calcChain>
</file>

<file path=xl/sharedStrings.xml><?xml version="1.0" encoding="utf-8"?>
<sst xmlns="http://schemas.openxmlformats.org/spreadsheetml/2006/main" count="3419" uniqueCount="1948">
  <si>
    <t>PRESTATIONS</t>
  </si>
  <si>
    <t xml:space="preserve">DIRECTION OU POLE </t>
  </si>
  <si>
    <t>TVA</t>
  </si>
  <si>
    <t xml:space="preserve">Assujetti à TVA oui/non </t>
  </si>
  <si>
    <t>REMARQUES</t>
  </si>
  <si>
    <t>1 - PRESTATIONS HOTELIERES</t>
  </si>
  <si>
    <t>Investissement Logistique</t>
  </si>
  <si>
    <t>Oui</t>
  </si>
  <si>
    <t>Non</t>
  </si>
  <si>
    <t>DAF</t>
  </si>
  <si>
    <t>Majoration pour chambre particulière en hospitalisation complète MCO / SSR</t>
  </si>
  <si>
    <t>Majoration pour chambre particulière en hospitalisation de jour</t>
  </si>
  <si>
    <t>Majoration chambre particulière PSY</t>
  </si>
  <si>
    <t>Couchette</t>
  </si>
  <si>
    <t xml:space="preserve">(Points denrées 0,82)    </t>
  </si>
  <si>
    <t xml:space="preserve">(Points denrées 4,32)      </t>
  </si>
  <si>
    <t xml:space="preserve">(Points denrées 0,55)     </t>
  </si>
  <si>
    <t xml:space="preserve">Coût du kg de linge sale hors transport </t>
  </si>
  <si>
    <t>Contrôle de Gestion</t>
  </si>
  <si>
    <t xml:space="preserve">Coût du transport </t>
  </si>
  <si>
    <t>Pôle Urgences</t>
  </si>
  <si>
    <t xml:space="preserve">DG </t>
  </si>
  <si>
    <t xml:space="preserve">Chambre </t>
  </si>
  <si>
    <t xml:space="preserve">                              par nuit </t>
  </si>
  <si>
    <t xml:space="preserve">                              par semaine </t>
  </si>
  <si>
    <t xml:space="preserve">                              par mois</t>
  </si>
  <si>
    <t>Dépôt de garantie pour une chambre</t>
  </si>
  <si>
    <t>F2</t>
  </si>
  <si>
    <t>Dépôt de garantie pour le F2</t>
  </si>
  <si>
    <t>F2 Bis Bellevue (Fermeture d'une chambre du F3)</t>
  </si>
  <si>
    <t>Dépôt de garantie pour le F2 Bis</t>
  </si>
  <si>
    <t xml:space="preserve">F3 Bellevue </t>
  </si>
  <si>
    <t>Dépôt de garantie pour le F3</t>
  </si>
  <si>
    <t>F3 Bellevue ( 2 chambres en co-location)</t>
  </si>
  <si>
    <t>Dépôt de garantie pour le F3 en colocation</t>
  </si>
  <si>
    <t>Chambres meublées</t>
  </si>
  <si>
    <t>Studios non meublés</t>
  </si>
  <si>
    <t>Studios meublés</t>
  </si>
  <si>
    <t>Redevance occupation temporaire de locaux nus annuelle</t>
  </si>
  <si>
    <t>Détails des charges annuelles :</t>
  </si>
  <si>
    <t>Eau</t>
  </si>
  <si>
    <t>Electricité</t>
  </si>
  <si>
    <t>Gaz</t>
  </si>
  <si>
    <t>Nettoyage</t>
  </si>
  <si>
    <t>Enlèvement des OM / dératisation</t>
  </si>
  <si>
    <t>Tri papier / Yc Doc Confidentiels</t>
  </si>
  <si>
    <t xml:space="preserve">Déchets toxiques </t>
  </si>
  <si>
    <t>DASRI</t>
  </si>
  <si>
    <t>Sécurité / incendie</t>
  </si>
  <si>
    <t>Espaces verts</t>
  </si>
  <si>
    <t>Entretien / maintenance</t>
  </si>
  <si>
    <t>Frais de gestion (5%)</t>
  </si>
  <si>
    <t>Crêche pour un enfant</t>
  </si>
  <si>
    <t>Jusqu'à 1.219,99 €</t>
  </si>
  <si>
    <t>De 1.220,00 € à 1.829,99 €</t>
  </si>
  <si>
    <t>De 1.830,00 à 2.439,99 €</t>
  </si>
  <si>
    <t>De 2.440,00 € à 3.049,99 €</t>
  </si>
  <si>
    <t>De 3.050,00 € à 3.659,99 €</t>
  </si>
  <si>
    <t>A partir de 3.660,00 €</t>
  </si>
  <si>
    <t>Crêche pour deux enfants</t>
  </si>
  <si>
    <t>Crêche pour trois enfants</t>
  </si>
  <si>
    <t>Jusqu'à 1.829,99 €</t>
  </si>
  <si>
    <t>De 1.830,00 € à 3.049,99 €</t>
  </si>
  <si>
    <t>A partir de 3.050,00 €</t>
  </si>
  <si>
    <t>Plage horaire pour les parents en 7h30 / journée</t>
  </si>
  <si>
    <t>revenus inférieurs à 1800 €</t>
  </si>
  <si>
    <t>revenus entre 1800 € et 3050 €</t>
  </si>
  <si>
    <t>revenus supérieurs à 3050 €</t>
  </si>
  <si>
    <t>Plage horaire pour les parents en 12h /journée</t>
  </si>
  <si>
    <t>Tranches de 4h :</t>
  </si>
  <si>
    <t>Forfait dépôt de corps à la morgue de Lapeyronie</t>
  </si>
  <si>
    <t>Sans autopsie</t>
  </si>
  <si>
    <t>Avec autopsie</t>
  </si>
  <si>
    <t>Autopsie scientique réalisée pour les autres établissements</t>
  </si>
  <si>
    <t>Supplément journalier au delà de 5 jours avec ou sans autopsie</t>
  </si>
  <si>
    <t>Scanner des trois régions anotomiques</t>
  </si>
  <si>
    <t>Supplement journalier au delà de 3 jours</t>
  </si>
  <si>
    <t>Dépôt par une institution après convention (dés le 1er jour)</t>
  </si>
  <si>
    <t>27,00€ à 110,00€</t>
  </si>
  <si>
    <t>Ref budget de l'action considérée</t>
  </si>
  <si>
    <t>I.F.S.I. : accompagnement à l'obtention du DE infirmier</t>
  </si>
  <si>
    <t>1ère présentation et 2ème présentation tarif à l'heure</t>
  </si>
  <si>
    <t>Une tarification horaire permet à l'IFSI de s'adapter à la multiplicité des situations que l'école rencontre depuis peu (augmentation du nombre des demandes émanant de professionnels diversifiés... médecins, sage-femme, etc... avec des durées et modalités de formation différentes).</t>
  </si>
  <si>
    <t>Participants pris en charge par leur établissement</t>
  </si>
  <si>
    <t>Participants non pris en charge</t>
  </si>
  <si>
    <t>I.F.C.S.</t>
  </si>
  <si>
    <t>Ecole d'infirmiers anesthésistes et bloc opératoire</t>
  </si>
  <si>
    <t>I.F.M.E.M.</t>
  </si>
  <si>
    <t xml:space="preserve">C.F.P.P.H. </t>
  </si>
  <si>
    <t>tarif individuel</t>
  </si>
  <si>
    <t xml:space="preserve">tarif groupe/pers                          </t>
  </si>
  <si>
    <t>I.F.S.I.</t>
  </si>
  <si>
    <t>Ecole infirmiers-anesthésistes</t>
  </si>
  <si>
    <t>Ecole infirmiers bloc opératoire</t>
  </si>
  <si>
    <t>Ecole puéricultrices</t>
  </si>
  <si>
    <t>C.F.P.P.H. (hors apprentis)</t>
  </si>
  <si>
    <t>I.F.A.S.</t>
  </si>
  <si>
    <t>Cursus partiel module à la semaine</t>
  </si>
  <si>
    <t>Ecole infirmiers anesthésistes</t>
  </si>
  <si>
    <t>Ecoles de puéricultrices</t>
  </si>
  <si>
    <t>C.F.P.P.H.</t>
  </si>
  <si>
    <t>Test de détente verticale (OptoJump)</t>
  </si>
  <si>
    <t>Visite Médicale de base</t>
  </si>
  <si>
    <t>Examen physique, mesure anthropométrie, enquête nutritionnelle et psychologique, bandelette urinaire, ECG de repos</t>
  </si>
  <si>
    <t>Test d'aptitude</t>
  </si>
  <si>
    <t>ECG d'effort avec mesure de la consommation maximale d'oxygène et du seuil ventilatoire</t>
  </si>
  <si>
    <t>Test d'aptitude à l'altitude</t>
  </si>
  <si>
    <t>Test d'hypoxie simulant l'altitude</t>
  </si>
  <si>
    <t>Détermination de la compostion corporelle par absorptiométrie bi-photonique (DEXA)</t>
  </si>
  <si>
    <t>Echo-doppler transthoracique du coeur et des vaisseaux</t>
  </si>
  <si>
    <t>Evaluation isocinétique</t>
  </si>
  <si>
    <t>Examen clinique, bilan isocinétique sur dynamomètre Con-Trex</t>
  </si>
  <si>
    <t>Bilans biologiques</t>
  </si>
  <si>
    <t>Bilan Odontologie du Sport </t>
  </si>
  <si>
    <t>hors nomenclature</t>
  </si>
  <si>
    <t>Injection PRP</t>
  </si>
  <si>
    <t>Pôle Psychiatrie</t>
  </si>
  <si>
    <t>Pôle Femme Mère Enfant</t>
  </si>
  <si>
    <t>Pôle NSTC</t>
  </si>
  <si>
    <t xml:space="preserve">Duplicata </t>
  </si>
  <si>
    <t>Vaccins</t>
  </si>
  <si>
    <t>Stamaril (Fièvre jaune)</t>
  </si>
  <si>
    <t>Tyavax  (Hépatite A adulte et Typhoïde)</t>
  </si>
  <si>
    <t>Rabique Pasteur / Rabipur (rage)</t>
  </si>
  <si>
    <t>Ixiaro (Encéphalite japonaise)</t>
  </si>
  <si>
    <t>Revaxis (dTPolio)</t>
  </si>
  <si>
    <t>Repevax / Boostrix Tétra (dTcaP ; diphtérie-tétanos-coqueluche-polio)</t>
  </si>
  <si>
    <t xml:space="preserve"> - implant multifocal torique ZEISS- TORIC 909 M</t>
  </si>
  <si>
    <t>- implant monofocal torique ZEISS- TORBI 709 M</t>
  </si>
  <si>
    <t>- implant multifocal préchargé ZEISS- LISA 809 MP</t>
  </si>
  <si>
    <t>- implant trifocal ZEISS- LISA TRI 839 MP</t>
  </si>
  <si>
    <t>- implant IO de chambre postérieure multifocal AMO ZMB00-  Abbott Medical Optics</t>
  </si>
  <si>
    <t xml:space="preserve">- implant IO monofocal torique AMO ZCT -Abbott Medical Optics </t>
  </si>
  <si>
    <t>- implant IO multifocal torique AMO ZMT 150- Abbott Medical Optics</t>
  </si>
  <si>
    <t xml:space="preserve"> - Implant RESTOR </t>
  </si>
  <si>
    <t>Partie externe</t>
  </si>
  <si>
    <t>Pôle Pharmacie</t>
  </si>
  <si>
    <t>Pôle Biologie Pathologie</t>
  </si>
  <si>
    <t>Orthèses orthopédiques sur mesure</t>
  </si>
  <si>
    <t xml:space="preserve">          Orthèse plantaire classique</t>
  </si>
  <si>
    <t>Non pris en charge par l'assurance maladie</t>
  </si>
  <si>
    <t xml:space="preserve">          Orthèse plantaire thermoformée</t>
  </si>
  <si>
    <t>Ortho-Plastie sur mesure en silicone</t>
  </si>
  <si>
    <t>Attelle digitale à ressort</t>
  </si>
  <si>
    <t>Attelle digitale pour extension</t>
  </si>
  <si>
    <t>Correction orthopédique, main, attelle digitale, extension assistée</t>
  </si>
  <si>
    <t>Correction orthopédique, main, attelle digitale, extension type Capener</t>
  </si>
  <si>
    <t>Attelle digitale pour flexion</t>
  </si>
  <si>
    <t>Correction orthopédique, main, attelle digitale, flexion</t>
  </si>
  <si>
    <t>Correction orthopédique, main, attelle digitale, flexion, spirale</t>
  </si>
  <si>
    <t>Attelle métacarpophalangienne (MP)</t>
  </si>
  <si>
    <t>Attelle MP pour extension</t>
  </si>
  <si>
    <t>Correction orthopédique, main, attelle MP, extension</t>
  </si>
  <si>
    <t>Attelle MP pour flexion</t>
  </si>
  <si>
    <t>Correction orthopédique, main-poignet, orthèse dynamique, extension MP</t>
  </si>
  <si>
    <t>Correction orthopédique, main-poignet, orthèse dynamique, flexion MP et ext.IP</t>
  </si>
  <si>
    <t>Orthèse statique</t>
  </si>
  <si>
    <t>Correction orthopédique, main-poignet, orthèse statique, poignet-rigide</t>
  </si>
  <si>
    <t>Correction orthopédique, main-poignet, orthèse statique, poignet-main</t>
  </si>
  <si>
    <t>Correction orthopédique, main-poignet, orthèse statique, poignet-pouce</t>
  </si>
  <si>
    <t>Correction orthopédique, main-poignet, orthèse statique, palmaire</t>
  </si>
  <si>
    <t>Orthèses pour positionnement</t>
  </si>
  <si>
    <t>Correction ortho., main-poignet, orthèse de positionnement, déviation cubitale</t>
  </si>
  <si>
    <t>Correction ortho., main-poignet, orthèse de positionnement, déviation radiale</t>
  </si>
  <si>
    <t>Cor. ortho., main-poignet, orthèse de positionnement, poignet-main-doigt</t>
  </si>
  <si>
    <t>Orthèses Main et Poignet Rhumatologie et Médecine Physique</t>
  </si>
  <si>
    <t>Rhizarthrose (et  orthèse Pouce / Poignet)</t>
  </si>
  <si>
    <t>Orthèse main complète (Type PR)</t>
  </si>
  <si>
    <t>Orthèse de poignet</t>
  </si>
  <si>
    <t>Tuiles (Orthèse  pour 1doigt et col de cygne)</t>
  </si>
  <si>
    <t>Tuiles (Orthèse  pour 2 doigts et col de cygne)</t>
  </si>
  <si>
    <t>Tuiles (Orthèse  pour 3 doigts ou plus et col de cygne)</t>
  </si>
  <si>
    <t>C Bar (Pouce sans poignet)</t>
  </si>
  <si>
    <t>Gantelet métacarpien</t>
  </si>
  <si>
    <t>Orthèse de coude</t>
  </si>
  <si>
    <t>Consultants externes</t>
  </si>
  <si>
    <t>Etablissements extérieurs Français</t>
  </si>
  <si>
    <t>Patients étrangers et Etablissements extérieurs étrangers</t>
  </si>
  <si>
    <t>L'endo Test-Cycle Spontané</t>
  </si>
  <si>
    <t>Le G Test-Choix de l'embryon</t>
  </si>
  <si>
    <t xml:space="preserve">    CARYOTYPE (bandes R et G sur métaphases)</t>
  </si>
  <si>
    <t xml:space="preserve">    Fast-FISH </t>
  </si>
  <si>
    <t xml:space="preserve">    Q-FISH télomérique</t>
  </si>
  <si>
    <t xml:space="preserve">    ACPA </t>
  </si>
  <si>
    <t>Etudiant</t>
  </si>
  <si>
    <t>Paramédical</t>
  </si>
  <si>
    <t>Médical</t>
  </si>
  <si>
    <t>Location de station de visioconférence et salle</t>
  </si>
  <si>
    <t>DSI</t>
  </si>
  <si>
    <t>Location pont et assistance d'un technicien pour liaison multisites</t>
  </si>
  <si>
    <t xml:space="preserve">                              petit déjeuner </t>
  </si>
  <si>
    <t xml:space="preserve">                              déjeuner </t>
  </si>
  <si>
    <t xml:space="preserve">                              gôuter</t>
  </si>
  <si>
    <t xml:space="preserve">                              dîner</t>
  </si>
  <si>
    <t>Visite de suivi longitudinal annuelle </t>
  </si>
  <si>
    <t>Pôle Cliniques Médicales</t>
  </si>
  <si>
    <t/>
  </si>
  <si>
    <t xml:space="preserve">      Participants CHU</t>
  </si>
  <si>
    <t xml:space="preserve">                               Grand Plat</t>
  </si>
  <si>
    <t xml:space="preserve">                               Linge en forme</t>
  </si>
  <si>
    <t xml:space="preserve">                     Linge de résident</t>
  </si>
  <si>
    <t>Formation A.F.G.S.U. Niveau 1</t>
  </si>
  <si>
    <t>Evaluation formateur-Ingéniérie médicale</t>
  </si>
  <si>
    <t>Typherix / Typhim (Typhoïde)</t>
  </si>
  <si>
    <t>Havrix 1440 / Avaxim 160 / VAQTA50 (Hépatite A adulte)</t>
  </si>
  <si>
    <t>Havrix 720 / Avaxim 80 (Hépatite A enfant)</t>
  </si>
  <si>
    <t>Engerix B20 / Genhevac B / HBVaxPro 10 (Hépatite B adulte)</t>
  </si>
  <si>
    <t>Menveo / Nimenrix (Méningo ACYW 135 conjugué)</t>
  </si>
  <si>
    <t>BOAT</t>
  </si>
  <si>
    <t xml:space="preserve"> - implant PANOPTIX- SN60WF ALCON implant tarif par implant</t>
  </si>
  <si>
    <t xml:space="preserve"> - implant intra oculaire trifocal préchargé ZEISS AT LISA TRI 839 MP tarif par implant</t>
  </si>
  <si>
    <t xml:space="preserve"> - implant intra oculaire trifocal non préchargé ZEISS- AT LISA tri toric 939 MP tarif par implant</t>
  </si>
  <si>
    <t>- implant intra oculaire trifocal préchargé ZEISS- AT LISA tri toric 939 MP tarif par implant</t>
  </si>
  <si>
    <t>Prix par session. Communications éventuelles en sus.</t>
  </si>
  <si>
    <t>IFMS</t>
  </si>
  <si>
    <t>Formation secourisme</t>
  </si>
  <si>
    <t>Formations spécifiques</t>
  </si>
  <si>
    <t>Formations pédagogiques</t>
  </si>
  <si>
    <t xml:space="preserve">Pôle NSTC </t>
  </si>
  <si>
    <t xml:space="preserve">Pôle Biologie Pathologie (Direction de la Recherche et de l'Innovation) </t>
  </si>
  <si>
    <t xml:space="preserve">              Double prélèvements </t>
  </si>
  <si>
    <t>Le Win Test</t>
  </si>
  <si>
    <t xml:space="preserve">              Consultants externes CHU de Montpellier </t>
  </si>
  <si>
    <t xml:space="preserve">              Patients étrangers ou demandes provenant d' établissements étrangers </t>
  </si>
  <si>
    <t>- implant SYMFONY</t>
  </si>
  <si>
    <t xml:space="preserve">Formation P.S.C. 1 (tarif de groupe) </t>
  </si>
  <si>
    <t>Etablissements publics de soins ou collectivités locales conventionnées (par participant)</t>
  </si>
  <si>
    <t>bientraitance ARM HF (par participant)</t>
  </si>
  <si>
    <t>DRHF</t>
  </si>
  <si>
    <t xml:space="preserve">Tarifs de chirugie esthétique publics </t>
  </si>
  <si>
    <t xml:space="preserve">Tarifs de chirugie esthétique privés </t>
  </si>
  <si>
    <t>              Demandes provenant d’établissements français </t>
  </si>
  <si>
    <t>2 - LOCATION</t>
  </si>
  <si>
    <t>Salle de cours et de petit amphithéatre</t>
  </si>
  <si>
    <t>Salle polyvalente de Bellevue Occupation simple</t>
  </si>
  <si>
    <t xml:space="preserve">Salle de réception </t>
  </si>
  <si>
    <t>2-3-Location de chambres d'hôtes (Bellevue - La Colombière)</t>
  </si>
  <si>
    <t>2-2 Prestations de Visioconférence</t>
  </si>
  <si>
    <t>3-1-Tarifs Mensuels</t>
  </si>
  <si>
    <t>1-3 - Blanchisserie  (Vente du traitement de linge)</t>
  </si>
  <si>
    <t>1-2 - Chambres</t>
  </si>
  <si>
    <t>2-1-Location de Salles</t>
  </si>
  <si>
    <t>2-4-Location Résidence IDE</t>
  </si>
  <si>
    <t xml:space="preserve">2-5-Occupation temporaire de locaux au m2 </t>
  </si>
  <si>
    <t>3-2- Tarifs journaliers à titre occasionnel</t>
  </si>
  <si>
    <t>4-2- Préparation aux concours d'entrée aux écoles paramédicales</t>
  </si>
  <si>
    <t>4-3- Frais d'inscription aux concours d'entrée</t>
  </si>
  <si>
    <t>4-4-Droits annuels d'inscription (bibliothéque)</t>
  </si>
  <si>
    <t>4-5- Droits d'inscription à la scolarité</t>
  </si>
  <si>
    <t xml:space="preserve">4-7 - Frais de gestion dossier IFA </t>
  </si>
  <si>
    <t>1-1 - Restauration</t>
  </si>
  <si>
    <t>3 - PRESTATIONS SOCIALES (CRECHE FAMILLIALE)</t>
  </si>
  <si>
    <t xml:space="preserve">3-3-Tarifs journaliers assistantes maternelles samedis, dimanches et jour fériés </t>
  </si>
  <si>
    <t xml:space="preserve">Coût à la pièce du linge sale hors transport </t>
  </si>
  <si>
    <t>Amphithéatre sans prestation "audiovisuel"</t>
  </si>
  <si>
    <t>Amphithéatre avec prestation "audiovisuel"</t>
  </si>
  <si>
    <t>Salle de restaurant ou de selfs</t>
  </si>
  <si>
    <t>Salle polyvalente de Bellevue Occupation avec mise à disposition de moyens audiovisuels</t>
  </si>
  <si>
    <t>Salle du Conseil de Surveillance avec prestation audiovisuelle </t>
  </si>
  <si>
    <t>Salle du Conseil de Surveillance sans prestation audiovisuelle </t>
  </si>
  <si>
    <t>Salle du Conseil de Surveillance avec la salle de réception attenante </t>
  </si>
  <si>
    <t>4-6-Actions de formations organisées par les écoles ou les services médicaux du CHU</t>
  </si>
  <si>
    <t>4-8-Formations - Centre Ressource pour les Intervenants auprès d'Auteurs de Violences Sexuelles en Languedoc Roussillon</t>
  </si>
  <si>
    <t>4-9 Certificat C2i</t>
  </si>
  <si>
    <t>Traitement par Laser Cynergy multiplex : colorant pulsé et/ou Nd YAG</t>
  </si>
  <si>
    <t>ZONE A TRAITER</t>
  </si>
  <si>
    <t>(Euros TTC)</t>
  </si>
  <si>
    <t xml:space="preserve">TACHES RUBIS </t>
  </si>
  <si>
    <t>moins de 10</t>
  </si>
  <si>
    <t>de 10 à 30</t>
  </si>
  <si>
    <t>plus de 30</t>
  </si>
  <si>
    <t>En supplément toutes les 10 lésions au-delà de 30 lésions</t>
  </si>
  <si>
    <t>VARICOSITES MEMBRES INFERIEURS</t>
  </si>
  <si>
    <t>Tarif à la séance pour une zone limitée et définie</t>
  </si>
  <si>
    <t>COUPEROSE</t>
  </si>
  <si>
    <t>Visage complet</t>
  </si>
  <si>
    <t>Menton</t>
  </si>
  <si>
    <t xml:space="preserve">Joues seules </t>
  </si>
  <si>
    <t xml:space="preserve">Nez </t>
  </si>
  <si>
    <t xml:space="preserve">Cou </t>
  </si>
  <si>
    <t xml:space="preserve">Décolleté </t>
  </si>
  <si>
    <t>EPILATION</t>
  </si>
  <si>
    <t>Lèvre supérieure et/ou menton</t>
  </si>
  <si>
    <t>Aréoles mammaires</t>
  </si>
  <si>
    <t>Maillot (selon échancrure)</t>
  </si>
  <si>
    <t>100 à 120</t>
  </si>
  <si>
    <t>Aisselles</t>
  </si>
  <si>
    <t>Maillot+aisselles</t>
  </si>
  <si>
    <t>Tibias (= demi jambes)</t>
  </si>
  <si>
    <t>Cuisses</t>
  </si>
  <si>
    <t>Jambes complètes (= membres inférieurs entiers)</t>
  </si>
  <si>
    <t>TEST</t>
  </si>
  <si>
    <t>Séance test</t>
  </si>
  <si>
    <t>PUBLICS</t>
  </si>
  <si>
    <t>CONSULTATION</t>
  </si>
  <si>
    <t>Code</t>
  </si>
  <si>
    <t>Acte</t>
  </si>
  <si>
    <t>Tarifs publics</t>
  </si>
  <si>
    <t>CS HN</t>
  </si>
  <si>
    <t>Consultation Esthétique première fois</t>
  </si>
  <si>
    <t>Consultation Esthétique suivi (après 365 jours)</t>
  </si>
  <si>
    <t>DERMOLIPECTOMIES</t>
  </si>
  <si>
    <t>Actes</t>
  </si>
  <si>
    <t>Tarif Acte</t>
  </si>
  <si>
    <t xml:space="preserve">Tarif Hébergement </t>
  </si>
  <si>
    <t>Tarif total</t>
  </si>
  <si>
    <t>R (AP)</t>
  </si>
  <si>
    <t>QBFA005</t>
  </si>
  <si>
    <t>Dermolipectomie abdominale avec transposition de l'ombilic</t>
  </si>
  <si>
    <t>QBFA008</t>
  </si>
  <si>
    <t>Dermolipectomie abdominale avec transposition de l'ombilic et lipoaspiration de l'abdomen</t>
  </si>
  <si>
    <t>QBFA001</t>
  </si>
  <si>
    <t>Dermolipectomie abdominale avec transposition de l'ombilic et fermeture de diastasis des muscles droits de l'abdomen</t>
  </si>
  <si>
    <t>QBFA012</t>
  </si>
  <si>
    <t>Dermolipectomie abdominale avec transposition de l'ombilic, lipoaspiration de l'abdomen et fermeture de diastasis des muscles droits de l'abdomen</t>
  </si>
  <si>
    <t>QBFA003</t>
  </si>
  <si>
    <t>Dermolipectomie abdominale totale circulaire</t>
  </si>
  <si>
    <t>QBFA006</t>
  </si>
  <si>
    <t>Dermolipectomie abdominale sans transposition de l'ombilic, avec fermeture de diastasis des muscles droits de l'abdomen</t>
  </si>
  <si>
    <t>QBFA010</t>
  </si>
  <si>
    <t>Dermolipectomie abdominale sans transposition de l'ombilic, avec lipoaspiration de l'abdomen et fermeture de diastasis des muscles droits de l'abdomen</t>
  </si>
  <si>
    <t>R(AP)</t>
  </si>
  <si>
    <t>QEFA002</t>
  </si>
  <si>
    <t>Gynécomastie</t>
  </si>
  <si>
    <t>HN</t>
  </si>
  <si>
    <t>Autoaugmentation mammaire par CSAPx2 avec Bodylift supérieur</t>
  </si>
  <si>
    <t>Bodylift supérieur</t>
  </si>
  <si>
    <t>QZFA014</t>
  </si>
  <si>
    <t>Dermolipectomie des bras</t>
  </si>
  <si>
    <t>Dermolipectomie des cuisses</t>
  </si>
  <si>
    <t>Lifting fessier</t>
  </si>
  <si>
    <t>MASTOPLASTIES &amp; MASTOPEXIES</t>
  </si>
  <si>
    <t>Prothèse</t>
  </si>
  <si>
    <t>QEMA004</t>
  </si>
  <si>
    <t>Mastoplastie bilatérale d'augmentation avec pose d'implant prothétique</t>
  </si>
  <si>
    <t>QEDA004</t>
  </si>
  <si>
    <t>Mastopexie bilatérale sans pose d'implant prothétique</t>
  </si>
  <si>
    <t>QEDA003</t>
  </si>
  <si>
    <t>Mastopexie bilatérale avec pose d'implant prothétique</t>
  </si>
  <si>
    <t>QEKA002</t>
  </si>
  <si>
    <t>Changement d'implant prothétique mammaire, sans capsulectomie</t>
  </si>
  <si>
    <t>QEKA001</t>
  </si>
  <si>
    <t>Changement d'implant prothétique mammaire, avec capsulectomie</t>
  </si>
  <si>
    <t>LIPOASPIRATION</t>
  </si>
  <si>
    <t>QBJB001</t>
  </si>
  <si>
    <t>Lipoaspiration de l'abdomen</t>
  </si>
  <si>
    <t>QDJB001</t>
  </si>
  <si>
    <t>Lipoaspiration des régions infratrochantériennes</t>
  </si>
  <si>
    <t>QDJB002</t>
  </si>
  <si>
    <t>Lipoaspiration de la face médiale des genoux</t>
  </si>
  <si>
    <t>QAJB001</t>
  </si>
  <si>
    <t>Lipoaspiration inframentonnière</t>
  </si>
  <si>
    <t>Externe</t>
  </si>
  <si>
    <t>QZJB003</t>
  </si>
  <si>
    <t>Lipoaspiration en dehors des régions sus-cités</t>
  </si>
  <si>
    <t>LIPOSTRUCTURE</t>
  </si>
  <si>
    <t>QZLB001</t>
  </si>
  <si>
    <t>Injection souscutanée susfasciale de tissu adipeux</t>
  </si>
  <si>
    <t>Injection souscutanée périphérique de tissu adipeux</t>
  </si>
  <si>
    <t>QZEA045</t>
  </si>
  <si>
    <t>Autogreffe souscutanée susfasciale de tissu celluloadipeux pour comblement de dépression cutanée, par abord direct</t>
  </si>
  <si>
    <t>X</t>
  </si>
  <si>
    <t>Séance supplémentaire (esthétique)</t>
  </si>
  <si>
    <t>PAUPIERES</t>
  </si>
  <si>
    <t>BAFA008</t>
  </si>
  <si>
    <t xml:space="preserve">Résection bilatérale cutanée, musculaire et/ou graisseuse au niveau des paupières supérieures, par abord direct </t>
  </si>
  <si>
    <t>BAFA0011</t>
  </si>
  <si>
    <t xml:space="preserve">Résection bilatérale cutanée, musculaire et/ou graisseuse au niveau des paupières inférieures, par abord direct </t>
  </si>
  <si>
    <t>BAFA008 + BAFA011</t>
  </si>
  <si>
    <t xml:space="preserve">Résection bilatérale cutanée, musculaire et/ou graisseuse au niveau des paupières supérieures et inférieures, par abord direct </t>
  </si>
  <si>
    <t>BAFA003</t>
  </si>
  <si>
    <t>Résection cutanée suprasourcilière bilatérale</t>
  </si>
  <si>
    <t>RHINOPLASTIES</t>
  </si>
  <si>
    <t>GAMA008</t>
  </si>
  <si>
    <t>Rhinoplastie primitive de pointe</t>
  </si>
  <si>
    <t>GAMA024</t>
  </si>
  <si>
    <t>Rhinoplastie avec ostéotomie, sans autogreffe de cartilage</t>
  </si>
  <si>
    <t>GAMA013</t>
  </si>
  <si>
    <t>Rhinoplastie avec ostéotomie et autogreffe de cartilage de septum nasal</t>
  </si>
  <si>
    <t>GAMA022</t>
  </si>
  <si>
    <t>Correction secondaire du résultat esthétique d'une rhinoplastie ou d'une rhinoseptoplastie</t>
  </si>
  <si>
    <t>GAMA016</t>
  </si>
  <si>
    <t>Rhinoseptoplastie avec ostéotomie et autogreffe de cartilage de septum nasal</t>
  </si>
  <si>
    <t>GAMA001</t>
  </si>
  <si>
    <t xml:space="preserve">Rhinoseptoplastie sans ostéotomie sans autogreffe de cartilage </t>
  </si>
  <si>
    <t>GAMA004</t>
  </si>
  <si>
    <t xml:space="preserve">Rhinoseptoplastie avec ostéotomie sans autogreffe de cartilage </t>
  </si>
  <si>
    <t>LIFTING FACIAUX</t>
  </si>
  <si>
    <t>QAMA001</t>
  </si>
  <si>
    <t>Lifting cervico-facial unilatéral avec platysmaplastie, par abord direct</t>
  </si>
  <si>
    <t>QAMA009</t>
  </si>
  <si>
    <t>Lifting cervico-facial bilatéral avec platysmaplastie, par abord direct</t>
  </si>
  <si>
    <t>QAMA010</t>
  </si>
  <si>
    <t>Lifting cervico-facial bilatéral, par abord direct</t>
  </si>
  <si>
    <t>QAMA007</t>
  </si>
  <si>
    <t>Lifting temporal bilatéral, par abord direct</t>
  </si>
  <si>
    <t>Lifting centro-facial</t>
  </si>
  <si>
    <t>Lifting centro-facial par fil</t>
  </si>
  <si>
    <t>CAMA013</t>
  </si>
  <si>
    <t>Otoplastie chez l'adulte (&gt;16ans)</t>
  </si>
  <si>
    <t>Plastie de lobule de l'oreille (bilatérale)</t>
  </si>
  <si>
    <t>Plastie de lobule de l'oreille (unilatérale)</t>
  </si>
  <si>
    <t xml:space="preserve">Injections </t>
  </si>
  <si>
    <t>Hors produit</t>
  </si>
  <si>
    <t>Injection de Toxine botullique</t>
  </si>
  <si>
    <t>Coolsculpting en externe</t>
  </si>
  <si>
    <t>QZFA 036 </t>
  </si>
  <si>
    <t>exérèse d’une  lésion cutanée superficielle non prise en charge</t>
  </si>
  <si>
    <t>Injection de produit autologue à visée esthétique</t>
  </si>
  <si>
    <t>BENEFICIAIRES</t>
  </si>
  <si>
    <t>1 - Atelier thérapeutique - "LA MAIRE" COURNONTERAL POLYCLINIQUE</t>
  </si>
  <si>
    <t>Usagers</t>
  </si>
  <si>
    <t>1.1 Jardin Primeurs</t>
  </si>
  <si>
    <t>Vente de fruits et légumes lors de la récolte</t>
  </si>
  <si>
    <t>Prix fixé sur la base pratiquée dans la grande surface cournonterral (ouverte au 2eme semestre 2011) au moment de la vente.</t>
  </si>
  <si>
    <t>Vente d'animaux (agneaux)</t>
  </si>
  <si>
    <t>Les agneaux sont vendus vivants, le prix est aligné sur le cours pratiqué par les bergers alentours.</t>
  </si>
  <si>
    <t>1.2 Espace verts</t>
  </si>
  <si>
    <t xml:space="preserve">Quand l'usager est un établissement public, une convention est établie entre les deux parties. </t>
  </si>
  <si>
    <t xml:space="preserve">1.3  Tapisseries - Décoration de meubles </t>
  </si>
  <si>
    <t xml:space="preserve">Sur devis signé par le client. </t>
  </si>
  <si>
    <t>2 - Atelier thérapeutique - CAFETERIA "LE CLUB"</t>
  </si>
  <si>
    <t>Patients + Usagers</t>
  </si>
  <si>
    <t>2.1 Boissons</t>
  </si>
  <si>
    <t>tasse</t>
  </si>
  <si>
    <t>Chocolat petit</t>
  </si>
  <si>
    <t>Coca-Cola ou Coca-Cola Zéro</t>
  </si>
  <si>
    <t>bouteille plastique 1,25 l</t>
  </si>
  <si>
    <t>Coca-Cola ou Coca Cola Zéro</t>
  </si>
  <si>
    <t>bouteille plastique 50 cl</t>
  </si>
  <si>
    <t>Eau Cristaline 1,5 l</t>
  </si>
  <si>
    <t>bouteille plastique 1,5 l</t>
  </si>
  <si>
    <t>Eau Cristaline 50 cl</t>
  </si>
  <si>
    <t>Cristalline pétillante</t>
  </si>
  <si>
    <t>Eau Perrier</t>
  </si>
  <si>
    <t>Eau Vichy ST Yorre</t>
  </si>
  <si>
    <t>Fanta orange</t>
  </si>
  <si>
    <t>bouteille plastique 1,50 l</t>
  </si>
  <si>
    <t>Ice tea bouteille 150 cl</t>
  </si>
  <si>
    <t>Ice tea bouteille 50 cl</t>
  </si>
  <si>
    <t xml:space="preserve">Jus d'orange </t>
  </si>
  <si>
    <t>Brick 1 litre</t>
  </si>
  <si>
    <t>Jus de fruit brick 20 cl</t>
  </si>
  <si>
    <t xml:space="preserve">brick 20 cl </t>
  </si>
  <si>
    <t>Lait + sirop</t>
  </si>
  <si>
    <t>verre 20 cl</t>
  </si>
  <si>
    <t>Lait Verre 25 cl</t>
  </si>
  <si>
    <t>Limonade</t>
  </si>
  <si>
    <t>bouteille plastique 33 cl</t>
  </si>
  <si>
    <t>Orangina</t>
  </si>
  <si>
    <t>Diabolo</t>
  </si>
  <si>
    <t>verre plastique 50 cl</t>
  </si>
  <si>
    <t>Thé au lait</t>
  </si>
  <si>
    <t>grande tasse</t>
  </si>
  <si>
    <t>Thé nature - Infusion</t>
  </si>
  <si>
    <t>unité</t>
  </si>
  <si>
    <t>Croissant nature</t>
  </si>
  <si>
    <t>Pain au chocolat</t>
  </si>
  <si>
    <t>Pain aux raisins</t>
  </si>
  <si>
    <t>Croque Monsieur</t>
  </si>
  <si>
    <t>2.3  Alimentation</t>
  </si>
  <si>
    <t>paquet</t>
  </si>
  <si>
    <t>sachet</t>
  </si>
  <si>
    <t>Bonbons petits sachets 40g</t>
  </si>
  <si>
    <t>Bouchées Rochers Suchard noir</t>
  </si>
  <si>
    <t xml:space="preserve">Café et déca dosettes </t>
  </si>
  <si>
    <t>25 sticks</t>
  </si>
  <si>
    <t>Chewing Gum Hollywood</t>
  </si>
  <si>
    <t>Freedent</t>
  </si>
  <si>
    <t>Glace</t>
  </si>
  <si>
    <t>Napolitain</t>
  </si>
  <si>
    <t>Sucettes</t>
  </si>
  <si>
    <t>Edulcorant de table</t>
  </si>
  <si>
    <t>2.4  Hygiène et droguerie</t>
  </si>
  <si>
    <t>Brosse à dent</t>
  </si>
  <si>
    <t>Dentifrice</t>
  </si>
  <si>
    <t>Déodorant</t>
  </si>
  <si>
    <t>Gel douche, Shampoing</t>
  </si>
  <si>
    <t>Mouchoirs</t>
  </si>
  <si>
    <t>Serviettes hygiénique</t>
  </si>
  <si>
    <t>Paquet</t>
  </si>
  <si>
    <t>Cadenas</t>
  </si>
  <si>
    <t>15min-30min</t>
  </si>
  <si>
    <t>30min-45min</t>
  </si>
  <si>
    <t>45min-1H</t>
  </si>
  <si>
    <t>1H-1H15</t>
  </si>
  <si>
    <t>1H15-1H30</t>
  </si>
  <si>
    <t>1H30-1H45</t>
  </si>
  <si>
    <t>1H45-2H</t>
  </si>
  <si>
    <t>2H-2H15</t>
  </si>
  <si>
    <t>2H15-2H30</t>
  </si>
  <si>
    <t>2H30-2H45</t>
  </si>
  <si>
    <t>2H45-3H</t>
  </si>
  <si>
    <t>3H-3H15</t>
  </si>
  <si>
    <t>3H15-3H30</t>
  </si>
  <si>
    <t>3H30-3H45</t>
  </si>
  <si>
    <t>3H45-4H</t>
  </si>
  <si>
    <t>4H-4H15</t>
  </si>
  <si>
    <t>4H15-4H30</t>
  </si>
  <si>
    <t>4H30-4H45</t>
  </si>
  <si>
    <t>4H45-5H</t>
  </si>
  <si>
    <t>5H-5H15</t>
  </si>
  <si>
    <t>5H15-5H30</t>
  </si>
  <si>
    <t>5H30-5H45</t>
  </si>
  <si>
    <t>5H45-6H</t>
  </si>
  <si>
    <t>6H-6H15</t>
  </si>
  <si>
    <t>6H15-6H30</t>
  </si>
  <si>
    <t>6H30-6H45</t>
  </si>
  <si>
    <t>6H45-7H</t>
  </si>
  <si>
    <t>7H-7H15</t>
  </si>
  <si>
    <t>7H15-7H30</t>
  </si>
  <si>
    <t>7H30-7H45</t>
  </si>
  <si>
    <t>7H45-8H</t>
  </si>
  <si>
    <t>8H-8H15</t>
  </si>
  <si>
    <t>8H15-8H30</t>
  </si>
  <si>
    <t>8H30-8H45</t>
  </si>
  <si>
    <t>8H45-9H</t>
  </si>
  <si>
    <t>9H-9H15</t>
  </si>
  <si>
    <t>9H15-9H30</t>
  </si>
  <si>
    <t>9H30-9H45</t>
  </si>
  <si>
    <t>9H45-10H</t>
  </si>
  <si>
    <t>10H-10H15</t>
  </si>
  <si>
    <t>10H15-10H30</t>
  </si>
  <si>
    <t>10H30-10H45</t>
  </si>
  <si>
    <t>10H45-11H</t>
  </si>
  <si>
    <t>11H-11H15</t>
  </si>
  <si>
    <t>11H15-11H30</t>
  </si>
  <si>
    <t>11H30-11H45</t>
  </si>
  <si>
    <t>11H45-12H</t>
  </si>
  <si>
    <t>12H-24H</t>
  </si>
  <si>
    <t>2 jours</t>
  </si>
  <si>
    <t>3 jours</t>
  </si>
  <si>
    <t>4 jours</t>
  </si>
  <si>
    <t>5 jours</t>
  </si>
  <si>
    <t>6 jours</t>
  </si>
  <si>
    <t>7 jours</t>
  </si>
  <si>
    <t>Ticket perdu</t>
  </si>
  <si>
    <t>Libellé de l'analyse</t>
  </si>
  <si>
    <t>Libellé PASTEL</t>
  </si>
  <si>
    <t>Coefficient</t>
  </si>
  <si>
    <t>EXAMENS DE BIOLOGIE MEDICALE</t>
  </si>
  <si>
    <t>W061</t>
  </si>
  <si>
    <t>IDENTIFICATION DE BACTERIE AEROBIE TRANSMISE SANS SEROTYPAGE</t>
  </si>
  <si>
    <t>IDENT. BACT AERO SANS SEROTYP.</t>
  </si>
  <si>
    <t>W120</t>
  </si>
  <si>
    <t>Orexine A (hypocretine) LCR</t>
  </si>
  <si>
    <t>W380</t>
  </si>
  <si>
    <t>RECHERCHE DE MUTATIONS FREQUENTES DU GENE CFTR</t>
  </si>
  <si>
    <t>RECH MUTATION FREQUENTE CFTR</t>
  </si>
  <si>
    <t>W802</t>
  </si>
  <si>
    <t>CARYOTYPE SUR PONCTION DE SANG LORS D'UNE INTERRUPTION DE GROSSESSE</t>
  </si>
  <si>
    <t>CARYO SFOET INTERRUP GROSSESSE</t>
  </si>
  <si>
    <t>W803</t>
  </si>
  <si>
    <t>PREPARATION D'UN CULOT DE CYTOGENETIQUE ET CONSERVATION</t>
  </si>
  <si>
    <t>PREP CONSERVATION CULOT CYTOGE</t>
  </si>
  <si>
    <t>W804</t>
  </si>
  <si>
    <t>TRI TISSULAIRE AVEC FRACTIONNEMENT DU PRELEVEMENT EN VUE D'ANALYSES MULTIPLES</t>
  </si>
  <si>
    <t>TRI TISSULAIRE FRACTIONNEMENT</t>
  </si>
  <si>
    <t>W805</t>
  </si>
  <si>
    <t>CARYOTYPE SUR UN DEUXIEME SITE DE PRELEVEMENT</t>
  </si>
  <si>
    <t>CARYO SECOND SITE</t>
  </si>
  <si>
    <t>W806</t>
  </si>
  <si>
    <t>CARYOTYPE SUR LIQUIDE AMNIOTIQUE HORS INDICATION</t>
  </si>
  <si>
    <t>CARYO FŒTAL L.AMNIO HORS INDIC</t>
  </si>
  <si>
    <t>W807</t>
  </si>
  <si>
    <t>DNA-THEQUE</t>
  </si>
  <si>
    <t>W808</t>
  </si>
  <si>
    <t>FICOLL</t>
  </si>
  <si>
    <t>W918</t>
  </si>
  <si>
    <t xml:space="preserve">SCREENING TOXICOLOGIQUE PAR HPLC COUPLEE A UNE BARETTE DE DIODES AVEC IDENTIFICATION DE L'ENSEMBLE </t>
  </si>
  <si>
    <t>MED LEG TOX HPLC/DIODES</t>
  </si>
  <si>
    <t>W919</t>
  </si>
  <si>
    <t>SCREENING TOXICOLOGIQUE PAR CHROMATOGRAPHIE COUPLEE A UN SPECTROMETRE DE MASSE AVEC IDENTIFICATION</t>
  </si>
  <si>
    <t>MED LEG TOX CHROMATO/S MASSE</t>
  </si>
  <si>
    <t>W921</t>
  </si>
  <si>
    <t>1 H D'EXPERTISE EN MEDECINE LEGALE</t>
  </si>
  <si>
    <t>MED LEG EXPERTISE 1H</t>
  </si>
  <si>
    <t>W923</t>
  </si>
  <si>
    <t>3 H D'EXPERTISE EN MEDECINE LEGALE</t>
  </si>
  <si>
    <t>MED LEG EXPERTISE 3H</t>
  </si>
  <si>
    <t>W928</t>
  </si>
  <si>
    <t xml:space="preserve">RECHERCHE DES CAUSES DE DECES EN MEDICO-LEGAL </t>
  </si>
  <si>
    <t xml:space="preserve">MED LEG RECH CAUSES DE DECES </t>
  </si>
  <si>
    <t>W929</t>
  </si>
  <si>
    <t>ALCOOLEMIE MEDICO LEGALE REALISEE OBLIGATOIREMENT EN CHROMATOGRAPHIE</t>
  </si>
  <si>
    <t>MED LEG ALCOOLEMIE / CHROMATO</t>
  </si>
  <si>
    <t>W931</t>
  </si>
  <si>
    <t>DOSAGE DES 4 FAMILLES DE STUPEFIANTS (OPIACES, COCAINE, AMPHETAMINES ET THC) DANS LE SANG PAR SPECTROMETRIE DE MASSE</t>
  </si>
  <si>
    <t>MED LEG 4 FAMILLES STUP SG /SM</t>
  </si>
  <si>
    <t>W932</t>
  </si>
  <si>
    <t>RECHERCHE ET DOSAGES DES MEDICAMENTS PSYCHOTROPES DANS LE SANG PAR SPECTROMETRIE DE MASSE ET BARRETTES</t>
  </si>
  <si>
    <t>MED LEG PSYCHOTROP /SM BAR.</t>
  </si>
  <si>
    <t>W934</t>
  </si>
  <si>
    <t>ELEMENTS MARQUEURS DE NOYADE VITALE : STRONTIUM DANS LE SANG ET L'EAU</t>
  </si>
  <si>
    <t>MED LEG STRONTIUM SG ET EAU</t>
  </si>
  <si>
    <t>W935</t>
  </si>
  <si>
    <t>RECHERCHE ET DOSAGE D'UN SEUL METAL PAR ICP-SM, MEDICO LEGAL</t>
  </si>
  <si>
    <t>MED LEG 1 METAL / ICP SM</t>
  </si>
  <si>
    <t>W944</t>
  </si>
  <si>
    <t>RECHERCHE ET DOSAGE SPECIFIQUE D'UN TOXIQUE PAR CHROMATOGRAPHIE COUPLEE A UN SPECTROMETRE DE MASSE</t>
  </si>
  <si>
    <t>MED LEG 1 TOXIQUE / CHROMA SM</t>
  </si>
  <si>
    <t>W946</t>
  </si>
  <si>
    <t>IDENTIFICATION ET DOSAGE DES AGENTS DE LA SOUMISSION CHIMIQUE DANS LE SANG ET/OU L'URINE</t>
  </si>
  <si>
    <t>MED LEG SOUCHI SG ET/OU UR.</t>
  </si>
  <si>
    <t>W947</t>
  </si>
  <si>
    <t xml:space="preserve"> ANALYSE DES PHANERES : RECHERCHE ET DOSAGE DES STUPEFIANTS PAR SPECTROMETRIE DE MASSE</t>
  </si>
  <si>
    <t>MED LEG STUP PHANERES / SM</t>
  </si>
  <si>
    <t>W950</t>
  </si>
  <si>
    <t>MED LEG PHANERES  PSYCHOTR SED</t>
  </si>
  <si>
    <t>W952</t>
  </si>
  <si>
    <t xml:space="preserve">IDENTIFICATION ET QUANTIFICATION DE SUBSTANCES INCONNUES DANS DES MATRICES NON BIOLOGIQUES </t>
  </si>
  <si>
    <t>MED LEG SUB MATRICES NON BIO</t>
  </si>
  <si>
    <t>W960</t>
  </si>
  <si>
    <t>IDENTIFICATION ET DOSAGE DES AGENTS DE LA SOUMISSION CHIMIQUE DANS LES PHANERES</t>
  </si>
  <si>
    <t>MED LEG PHANERES SOUCHI</t>
  </si>
  <si>
    <t>1-4 - Ateliers thérapeutiques</t>
  </si>
  <si>
    <t>I/ PRESTATIONS NON MEDICALES</t>
  </si>
  <si>
    <t>4- FORMATION ET PREPARATION AUX CONCOURS ET FRAIS D'INSCRIPTIONS</t>
  </si>
  <si>
    <t>CF ANNEXE 1-4</t>
  </si>
  <si>
    <t>CODE</t>
  </si>
  <si>
    <t xml:space="preserve">Formation A.F.G.S.U.  SSE (ex NRBCE; par participant) </t>
  </si>
  <si>
    <t xml:space="preserve">   MICROSATELLITES</t>
  </si>
  <si>
    <t xml:space="preserve">1ère session </t>
  </si>
  <si>
    <t xml:space="preserve">2ème session </t>
  </si>
  <si>
    <t>Impression couleur recto seul en A4</t>
  </si>
  <si>
    <t>Impression noir et blanc recto seul en A4</t>
  </si>
  <si>
    <t>Forfait finition</t>
  </si>
  <si>
    <t xml:space="preserve">Consultation suite séjour &lt; 6 mois </t>
  </si>
  <si>
    <t xml:space="preserve">Consultation suite séjour &gt;ou= à  6 mois </t>
  </si>
  <si>
    <t xml:space="preserve">II - PRESTATIONS MEDICALES PAR THEMATIQUE DE SOINS </t>
  </si>
  <si>
    <t>Supplement journalier au delà de 5 jours pour les patients CODID -19</t>
  </si>
  <si>
    <t>téléguidage ARM sur ACR HF (par participant)</t>
  </si>
  <si>
    <t>Formation initiale formateur GSU (10 jours) IFSI (par participant)</t>
  </si>
  <si>
    <t>SEQUENCAGE Long-reads Nanopore</t>
  </si>
  <si>
    <t xml:space="preserve"> Fioul / Gaz industriel</t>
  </si>
  <si>
    <t>% de la redevance d'occupation temporaire de locaux chargés</t>
  </si>
  <si>
    <t>W854</t>
  </si>
  <si>
    <t>ACTIVITE ENZYMATIQUE DE L ADENOSINE DEAMINASE 2</t>
  </si>
  <si>
    <t>W851</t>
  </si>
  <si>
    <t>Tri / conservation cellules</t>
  </si>
  <si>
    <t>W852</t>
  </si>
  <si>
    <t>HFE, hémochromatose variant H63D</t>
  </si>
  <si>
    <t>W853</t>
  </si>
  <si>
    <t>Génotypage pour identification d'un profil de réponse à un traitement médicamenteux</t>
  </si>
  <si>
    <t>oui</t>
  </si>
  <si>
    <t>W700</t>
  </si>
  <si>
    <t>W701</t>
  </si>
  <si>
    <t>W702</t>
  </si>
  <si>
    <t>FAC congélation de CSSP autologue</t>
  </si>
  <si>
    <t>FAC décongélation de CSSP autologue</t>
  </si>
  <si>
    <t>FAC conservation annuelle d’une poche</t>
  </si>
  <si>
    <t/>
  </si>
  <si>
    <t/>
  </si>
  <si>
    <t xml:space="preserve">I.F.A.concours </t>
  </si>
  <si>
    <t>idem</t>
  </si>
  <si>
    <t>W710</t>
  </si>
  <si>
    <t>W711</t>
  </si>
  <si>
    <t>Congélation spermatozoïdes (vasectomie sans don)</t>
  </si>
  <si>
    <t>Congélation spermatozoïdes (vasecto</t>
  </si>
  <si>
    <t>Cryopréservation de sperme (AMP ou vasectomie sans don)</t>
  </si>
  <si>
    <t>Cryopréservation de sperme (AMP ou</t>
  </si>
  <si>
    <t>Impression N&amp;B A4 recto seul</t>
  </si>
  <si>
    <t>Impression N&amp;B A4 recto / verso</t>
  </si>
  <si>
    <t>Impression N&amp;B A3 recto seul</t>
  </si>
  <si>
    <t>Impression N&amp;B A3 recto / verso</t>
  </si>
  <si>
    <t>Impression livret ou flyer A5 135g la page recto verso</t>
  </si>
  <si>
    <t>Duplicata blanc / jaune</t>
  </si>
  <si>
    <t>Impression couleur recto verso A4</t>
  </si>
  <si>
    <t>Impression noir et blanc recto verso A4</t>
  </si>
  <si>
    <t>1-5-1 - Prix annuel au litre de l’évacuation des Déchets d'Activités de Soins à Risque Infectieux pour une entité extérieure intervenant au sein du CHU</t>
  </si>
  <si>
    <t>1-5-2 - Prix annuel au litre de l’évacuation des Déchets à risque Chimique ou Toxique ou  Radioactif pour une entité extérieure intervenant au sein du CHU</t>
  </si>
  <si>
    <t xml:space="preserve">   1ère visite de suivi longitudinal </t>
  </si>
  <si>
    <t xml:space="preserve">   2ème visite de suivi longitudinal </t>
  </si>
  <si>
    <t xml:space="preserve"> A.F.G.S.U.  SSE (journée)</t>
  </si>
  <si>
    <t>SUPAR</t>
  </si>
  <si>
    <t>W712</t>
  </si>
  <si>
    <t>Insémination intra-utérine (par tentative)</t>
  </si>
  <si>
    <t>FIVc/ICSI (par tentative)</t>
  </si>
  <si>
    <t>Transfert d’embryon congelé TEC (par transfert)</t>
  </si>
  <si>
    <t>W713</t>
  </si>
  <si>
    <t>W dosage stupéfiant complémentaire</t>
  </si>
  <si>
    <t>4-10 Restitution des tenues professionnelles (tarif par pièce manquante</t>
  </si>
  <si>
    <t xml:space="preserve">Reste à charge du patient, dans le cadre du calendrier vaccinal </t>
  </si>
  <si>
    <t xml:space="preserve">         Revaxis (dTPolio)</t>
  </si>
  <si>
    <t xml:space="preserve">         Repevax / Boostrix Tétra (dTcaP ; diphtérie-tétanos-coqueluche-polio)*</t>
  </si>
  <si>
    <t xml:space="preserve">         Engerix B20 / Genhevac B / HBVaxPro 10 (Hépatite B adulte)</t>
  </si>
  <si>
    <t>Ecole infirmiers bloc opératoire (tarif par année scolaire)</t>
  </si>
  <si>
    <t>Formation diplôme d'ambulancier (I.F.A) à partir de la rentrée de septembre 2022</t>
  </si>
  <si>
    <t>W726</t>
  </si>
  <si>
    <t>Vitamine B1</t>
  </si>
  <si>
    <t>W Vitamine B1</t>
  </si>
  <si>
    <t>W727</t>
  </si>
  <si>
    <t>W Calcul urinaire additionnel</t>
  </si>
  <si>
    <t>W728</t>
  </si>
  <si>
    <t>W Bandelette antifungique additionnelle</t>
  </si>
  <si>
    <t xml:space="preserve">Sauf compteur spécifique  € / m3 </t>
  </si>
  <si>
    <t>Chauffage</t>
  </si>
  <si>
    <t>Formation à l'utilisation en présentiel et de formateur</t>
  </si>
  <si>
    <t>Formation à l'utilisation de la BOAT en blended-learning et en 100% digital</t>
  </si>
  <si>
    <t>Session de recyclage BOAT en présentiel et en visio</t>
  </si>
  <si>
    <t>Vente de malettes pour apprenants et formateurs labellisés</t>
  </si>
  <si>
    <t>Comment parler de sexualité (nouvelle formation)</t>
  </si>
  <si>
    <t>Les comportements sexuels problématiques des mineurs de moins de 12 ans (nouvelle formation)</t>
  </si>
  <si>
    <t xml:space="preserve">(Points denrées 10)         </t>
  </si>
  <si>
    <t>Perte de tenue (tunique, blouse ou pantalon)</t>
  </si>
  <si>
    <t>Entretien - location tenues pour Ecole d'Ergothérapie</t>
  </si>
  <si>
    <t xml:space="preserve"> Prix journée alimentaire</t>
  </si>
  <si>
    <t xml:space="preserve">900 € / 750€ si + de 5 </t>
  </si>
  <si>
    <t>750 € / personne si groupe de 5 personnes</t>
  </si>
  <si>
    <t>IFMEM sélection hors Parcoursup-inscription FPC</t>
  </si>
  <si>
    <t>IFMEM sélection hors Parcoursup-inscription extracommunautaire</t>
  </si>
  <si>
    <t>W729</t>
  </si>
  <si>
    <t>W Chaînes légères neurofilaments</t>
  </si>
  <si>
    <t xml:space="preserve">Sauf compteur spécifique  € / Kwh </t>
  </si>
  <si>
    <t xml:space="preserve">Sauf compteur spécifique € / Kwh </t>
  </si>
  <si>
    <t xml:space="preserve">Sauf compteur spécifique  € / Litres / Tonnes </t>
  </si>
  <si>
    <t>A minima tarifs publics + dépassements d'honoraires fixés avec le médecin lors de la 1ère consultation privée</t>
  </si>
  <si>
    <t>Frais par ligne de produit.</t>
  </si>
  <si>
    <t>IFSI sélection hors Parcoursup-inscription FPC</t>
  </si>
  <si>
    <t>W749</t>
  </si>
  <si>
    <t>W Détection de CTC par méthode CellSearch Etab ext</t>
  </si>
  <si>
    <t>W Marqueur supplémentaire méthode CellSearch Etab ext</t>
  </si>
  <si>
    <t>W750</t>
  </si>
  <si>
    <t xml:space="preserve">        Sans ECG et Echographie </t>
  </si>
  <si>
    <t xml:space="preserve">        Avec ECG et sans Echographie</t>
  </si>
  <si>
    <t xml:space="preserve">        Avec ECG et Echographie</t>
  </si>
  <si>
    <t>TARIFS 2024</t>
  </si>
  <si>
    <t>TARIFS 2024 HT</t>
  </si>
  <si>
    <t>TARIFS 2024 TTC</t>
  </si>
  <si>
    <t>Café décaféiné Malango</t>
  </si>
  <si>
    <t>Café double Malango</t>
  </si>
  <si>
    <t>Café expresso Malongo</t>
  </si>
  <si>
    <t>Café Noisette Malongo</t>
  </si>
  <si>
    <t>Café Petit crème Malongo</t>
  </si>
  <si>
    <t>bouteille plastique 1 l</t>
  </si>
  <si>
    <t xml:space="preserve">Sirop + eau plate ou gazeuse 50 cl </t>
  </si>
  <si>
    <t>2.2  Pâtisseries (produits frais) / Petite restauration</t>
  </si>
  <si>
    <t>Tielle</t>
  </si>
  <si>
    <t>Burger</t>
  </si>
  <si>
    <t>Pizza (3 fromages, jambon/fromage…)</t>
  </si>
  <si>
    <t>part</t>
  </si>
  <si>
    <t>boîte</t>
  </si>
  <si>
    <t>Frites</t>
  </si>
  <si>
    <t>cornet</t>
  </si>
  <si>
    <t>Gâteaux (gaufrettes, cookies, Prince choco…)</t>
  </si>
  <si>
    <t>sachet individuelle</t>
  </si>
  <si>
    <t>paquet 150g</t>
  </si>
  <si>
    <t>sachet 100g</t>
  </si>
  <si>
    <t>Carambar, Bonbons divers</t>
  </si>
  <si>
    <t>Chips 30g nature</t>
  </si>
  <si>
    <t>Chips 40g barbecue</t>
  </si>
  <si>
    <t>Lotion démaquillante</t>
  </si>
  <si>
    <t>Lingettes démaquillantes</t>
  </si>
  <si>
    <t>Cotons démaquillants</t>
  </si>
  <si>
    <t>Crème mains ou visage</t>
  </si>
  <si>
    <t>Gel cheveux</t>
  </si>
  <si>
    <t>Coton tiges</t>
  </si>
  <si>
    <t>Mousse à raser</t>
  </si>
  <si>
    <t>flacon</t>
  </si>
  <si>
    <t>Bloc note</t>
  </si>
  <si>
    <t>Enveloppe</t>
  </si>
  <si>
    <t>Stylo bic</t>
  </si>
  <si>
    <t>210,00 €/m2</t>
  </si>
  <si>
    <t xml:space="preserve">                      Linge séché et petit plat</t>
  </si>
  <si>
    <t>1-5 - Prix annuel au litre de l’évacuation des déchets non dangereux (Déchets d'Activités de Soins Non Dangereux, cartons, papiers, mobilier, DEEE ...) pour une entité extérieure intervenant au sein du CHU</t>
  </si>
  <si>
    <r>
      <rPr>
        <b/>
        <sz val="9"/>
        <rFont val="Arial"/>
        <family val="2"/>
      </rPr>
      <t>SELF</t>
    </r>
    <r>
      <rPr>
        <sz val="9"/>
        <rFont val="Arial"/>
        <family val="2"/>
      </rPr>
      <t xml:space="preserve"> - Unité tarifaire du système monétique pour repas du personnel CHU</t>
    </r>
  </si>
  <si>
    <r>
      <rPr>
        <b/>
        <sz val="9"/>
        <rFont val="Arial"/>
        <family val="2"/>
      </rPr>
      <t>SELF</t>
    </r>
    <r>
      <rPr>
        <sz val="9"/>
        <rFont val="Arial"/>
        <family val="2"/>
      </rPr>
      <t xml:space="preserve"> - 1/2 unités tarifaires pour petites portions</t>
    </r>
  </si>
  <si>
    <r>
      <rPr>
        <b/>
        <sz val="9"/>
        <rFont val="Arial"/>
        <family val="2"/>
      </rPr>
      <t>ACC</t>
    </r>
    <r>
      <rPr>
        <sz val="9"/>
        <rFont val="Arial"/>
        <family val="2"/>
      </rPr>
      <t xml:space="preserve"> - Déjeuner au plateau sans boisson (tarif accompagnant)</t>
    </r>
  </si>
  <si>
    <t xml:space="preserve"> - LIPIFLOW</t>
  </si>
  <si>
    <t xml:space="preserve">5 - PRESTATIONS DIVERSES </t>
  </si>
  <si>
    <t>6- SOINS BUCCO DENTAIRE ET IMPLANTOLOGIE</t>
  </si>
  <si>
    <t>6-1 - Implants multifocaux</t>
  </si>
  <si>
    <t>6-2- Implants oreille moyenne totalement implantable</t>
  </si>
  <si>
    <t>7- ORTHOPEDIE</t>
  </si>
  <si>
    <t>7-1-Semelles orthopédiques</t>
  </si>
  <si>
    <t>7-2 -Orthèses et Attelles Main Poignet</t>
  </si>
  <si>
    <t>7-3- Lithotritie d'épaule</t>
  </si>
  <si>
    <t xml:space="preserve">7-4 Injection Cellular Matrix </t>
  </si>
  <si>
    <t>8- OSTEOPATHIE</t>
  </si>
  <si>
    <t xml:space="preserve">8-1 - Consultation et bilans ostéopathiques </t>
  </si>
  <si>
    <t>8-2 - Séance ostéopathie</t>
  </si>
  <si>
    <t>9- ACTIVITE MEDICO LEGALE</t>
  </si>
  <si>
    <t>9-1-Autopsies médico-légales</t>
  </si>
  <si>
    <t>9-2- Mise à disposition d'une salle d'autopsie pour les soins de conservation de corps</t>
  </si>
  <si>
    <t>9-3- Dépôts en chambre mortuaire du CHU</t>
  </si>
  <si>
    <t>10- ACTIVITE DE BIOLOGIE</t>
  </si>
  <si>
    <t>10-1 Actes innovants en biologie (dans le cadre des FIV)</t>
  </si>
  <si>
    <t>10-2 Tests inovants d'analyse cytogénétique des cellules souches pluripotentes humaines</t>
  </si>
  <si>
    <t>10-3-Tarif de prestations de biologie hors nomenclature hors RIHN + LC facturables aux établissements extérieurs</t>
  </si>
  <si>
    <t>11- SOINS ESTHETIQUES</t>
  </si>
  <si>
    <t xml:space="preserve">11-1 Médecine et Chirurgie Esthétique </t>
  </si>
  <si>
    <t>11-2 Traitement par Laser Cynergy multiplex : colorant pulsé et/ou Nd YAG</t>
  </si>
  <si>
    <t>11-3 Acte de cryolipolyse à visée esthétique / tarif par séance</t>
  </si>
  <si>
    <t>12- AUTRES PRESTATIONS MEDICALES</t>
  </si>
  <si>
    <t>12-1 Fédération Médecine du Sport - Evaluations individuelles du sportif</t>
  </si>
  <si>
    <t>13-TARIFS DE PRESTATIONS JOURNALIERS EN HOSPITALISATION (TICKET MODERATEUR)</t>
  </si>
  <si>
    <t>CF.ANNEXE 13</t>
  </si>
  <si>
    <t>CF ANNEXE 14</t>
  </si>
  <si>
    <t>CF ANNEXE 11-2</t>
  </si>
  <si>
    <t>CF ANNEXE 11-1</t>
  </si>
  <si>
    <t>CF ANNEXE 10-3</t>
  </si>
  <si>
    <t>CF ANNEXE 6-3</t>
  </si>
  <si>
    <t xml:space="preserve">MEDECINE CHIRURGIE  OBSTETRIQUE  (MCO)  TARIF NATIONAL </t>
  </si>
  <si>
    <t>TARIF</t>
  </si>
  <si>
    <t>TMR (20%)</t>
  </si>
  <si>
    <t xml:space="preserve">TARIF 03 MEDECINE UM GERIATRIE ADDICOLOGIE DOULEURS CHRONIQUES - HC </t>
  </si>
  <si>
    <t>TARIF 04 MEDECEINE UM GERIATRIE ADDICTOLOGIE DOULEURS CHRONIQUES AMBULATOIRE</t>
  </si>
  <si>
    <t xml:space="preserve">TARIF 11 MEDECINE AUTRES  UM - HC </t>
  </si>
  <si>
    <t xml:space="preserve">TARIF 48 MEDECINE - GHS INTERMEDIAIRE </t>
  </si>
  <si>
    <t>TARIF 50 MEDECINE AUTRES UM AMBULATOIRE</t>
  </si>
  <si>
    <t xml:space="preserve">TARIF 12  CHIRURGIE - HC </t>
  </si>
  <si>
    <t xml:space="preserve">TARIF 90 CHIRURGIE AMBULATOIRE </t>
  </si>
  <si>
    <t xml:space="preserve">TARIF 20 SPECIALITES COUTEUSES </t>
  </si>
  <si>
    <t xml:space="preserve">TARIF 26 SPECIALITES TRES COUTEUSES- REA </t>
  </si>
  <si>
    <t xml:space="preserve">TARIF 23 OBSTETRIQUE -HC </t>
  </si>
  <si>
    <t xml:space="preserve">TARIF 24 OBSTETRIQUE - AMBULATOIRE </t>
  </si>
  <si>
    <t xml:space="preserve">TARIF 25 NOUVEAUX NES - HC </t>
  </si>
  <si>
    <t>TARIF 53  SEANCE DE CHIMIOTHERAPIE</t>
  </si>
  <si>
    <t>TARIF 52 SEANCE DE DIALYSE</t>
  </si>
  <si>
    <t xml:space="preserve">TARIF 27 AUTRES SEANCES </t>
  </si>
  <si>
    <t>HOSPITALISATION A DOMICILE (HAD) TARIF NATIONAL</t>
  </si>
  <si>
    <t>TARIF 70 ACTIVITE D'HOSITALISATION A DOMICILE</t>
  </si>
  <si>
    <t xml:space="preserve">PSYCHIATRIE TARIF NATIONAL </t>
  </si>
  <si>
    <t xml:space="preserve">TARIF 13 HOSPITALISATION COMPLETE PLUS DE  18 ANS </t>
  </si>
  <si>
    <t xml:space="preserve">TARIF 14 HOSPITALISATION COMPLETE MOINS  DE  18 ANS </t>
  </si>
  <si>
    <t xml:space="preserve">TARIF 54 HOSPITALISATION PARTIELLE  DE PLUS DE 18 ANS </t>
  </si>
  <si>
    <t xml:space="preserve">TARIF 55 HOSPITALISATION PARTIELLE DE MOINS DE 18 ANS </t>
  </si>
  <si>
    <t xml:space="preserve">TARIF 57 CENTRE DE CRISE DE PLUS DE 18 ANS </t>
  </si>
  <si>
    <t>TARIF 58 CENTRE DE CRISE DE MOINS  DE 18 ANS</t>
  </si>
  <si>
    <t xml:space="preserve">TARIF </t>
  </si>
  <si>
    <t>UNITE DE SOINS DE LONGUE DUREE  (HEBERGEMENT)</t>
  </si>
  <si>
    <t>HEBERGEMENT PLUS DE 60 ANS (code 84)</t>
  </si>
  <si>
    <t>HEBERGEMENT MOINS DE 60 ANS (code 85 )</t>
  </si>
  <si>
    <t>UNITE DE SOINS DE LONGUE DUREE  (DEPENDANCE)</t>
  </si>
  <si>
    <t>SOMME LIMITE APA</t>
  </si>
  <si>
    <t>SOMME A LA CHARGE PATIENT</t>
  </si>
  <si>
    <t>PERSONNES DE PLUS DE 60 ANS HORS DEPARTEMENT</t>
  </si>
  <si>
    <t>TARIF JOURNALIER GIR 1-2</t>
  </si>
  <si>
    <t>TARIF JOURNALIER GIR 3-4</t>
  </si>
  <si>
    <t>TARIF JOURNALIER GIR 5-6</t>
  </si>
  <si>
    <t xml:space="preserve">TARIF RESERVATION </t>
  </si>
  <si>
    <t>RESERVATION PLUS DE 60 ANS  (code 87)</t>
  </si>
  <si>
    <t>RESERVATION MOINS DE 60 ANS (code 88)</t>
  </si>
  <si>
    <t>UNITE DE SOINS DE LONGUE DUREE (Section Soins)</t>
  </si>
  <si>
    <t>Moins de 60 ans (86)</t>
  </si>
  <si>
    <t>Formations Assistants de Régulation (ARM) :</t>
  </si>
  <si>
    <t xml:space="preserve">        Moins de 3 mois</t>
  </si>
  <si>
    <t xml:space="preserve">        De 3 à 6 mois</t>
  </si>
  <si>
    <t xml:space="preserve">       Plus de 6 mois</t>
  </si>
  <si>
    <t xml:space="preserve">recommandation Region </t>
  </si>
  <si>
    <t>4-1-Droits d'inscription CESU</t>
  </si>
  <si>
    <t>5-1-Photocopies - Tarif à l'unité</t>
  </si>
  <si>
    <t>5-2 - Photocopies pour thèse et mémoire à destination des étutiants du CHU</t>
  </si>
  <si>
    <t>5-3- Carte à puce CHU de Montpellier</t>
  </si>
  <si>
    <t>5-4 - Parking Lapeyronie</t>
  </si>
  <si>
    <t>5-5 Facturation clé perdue ou non restituée par une personne autre qu’un agent du CHU</t>
  </si>
  <si>
    <t>CF ANNEXE 5-4</t>
  </si>
  <si>
    <t>ANNEXE 5-4 - TARIFS PARKING CHU LAPEYRONIE</t>
  </si>
  <si>
    <t>Forfaits/Suppléments Urgences</t>
  </si>
  <si>
    <t>Libellés</t>
  </si>
  <si>
    <t xml:space="preserve">Forfaits âge </t>
  </si>
  <si>
    <t>FU0</t>
  </si>
  <si>
    <t>Forfait âge (0-3 mois)</t>
  </si>
  <si>
    <t>FU1</t>
  </si>
  <si>
    <t>Forfait âge (4 mois -15 ans)</t>
  </si>
  <si>
    <t>FU2</t>
  </si>
  <si>
    <t>Forfait âge (16-44 ans)</t>
  </si>
  <si>
    <t>FU3</t>
  </si>
  <si>
    <t>Forfait âge (45-74 ans)</t>
  </si>
  <si>
    <t>FU4</t>
  </si>
  <si>
    <t>Forfait âge (+ 75 ans)</t>
  </si>
  <si>
    <t>Suppléments CCMU</t>
  </si>
  <si>
    <t>SU2</t>
  </si>
  <si>
    <t>Supplément CCMU 2+</t>
  </si>
  <si>
    <t>SU3</t>
  </si>
  <si>
    <t>Supplément CCMU 3,4,5</t>
  </si>
  <si>
    <t>Suppléments Biologie</t>
  </si>
  <si>
    <t>SUB</t>
  </si>
  <si>
    <t>Supplément Biologie (0-15 ans)</t>
  </si>
  <si>
    <t xml:space="preserve">SB2                   </t>
  </si>
  <si>
    <t>Supplément Biologie (16-44 ans)</t>
  </si>
  <si>
    <t>SB3</t>
  </si>
  <si>
    <t>Supplément Biologie (+ 45 ans)</t>
  </si>
  <si>
    <t>Suppléments Radiologie</t>
  </si>
  <si>
    <t>SIM</t>
  </si>
  <si>
    <t>Supplément Imagerie conventionnelle</t>
  </si>
  <si>
    <t>SIC</t>
  </si>
  <si>
    <t>Supplément Imagerie en Coupe</t>
  </si>
  <si>
    <t>Suppléments pédiatriques</t>
  </si>
  <si>
    <t>PE1</t>
  </si>
  <si>
    <t>Supplément prise en charge pédiatrique</t>
  </si>
  <si>
    <t>PE2</t>
  </si>
  <si>
    <t>Supplément prise en charge pédiatrique +</t>
  </si>
  <si>
    <t>Autres suppléments</t>
  </si>
  <si>
    <t>SUM</t>
  </si>
  <si>
    <t>Supplément mode arrivée urgences</t>
  </si>
  <si>
    <t>SAS</t>
  </si>
  <si>
    <t>Supplément Avis de spécialiste</t>
  </si>
  <si>
    <t>SUN</t>
  </si>
  <si>
    <t>Supplément Nuit forfait âge</t>
  </si>
  <si>
    <t>SUF</t>
  </si>
  <si>
    <t>Supplément Férié forfait âge</t>
  </si>
  <si>
    <t>SSN</t>
  </si>
  <si>
    <t>Supplément Nuit avis spécialiste</t>
  </si>
  <si>
    <t>SSF</t>
  </si>
  <si>
    <t>Supplément Dim et j. fériés avis spé.</t>
  </si>
  <si>
    <t>Destruction des scellés, autorisée par une réquisition judiciaire </t>
  </si>
  <si>
    <t>Tarif par scéllé</t>
  </si>
  <si>
    <t>TARIF 32 NEUROLOGIE - HP</t>
  </si>
  <si>
    <t>TARIF 34 LOCOMOTEUR - HP</t>
  </si>
  <si>
    <t>TARIF 35 GERIATRIE - HP</t>
  </si>
  <si>
    <t>TARIF 92 NEUROLOGIE - HC</t>
  </si>
  <si>
    <t>TARIF 94 LOCOMOTEUR - HC</t>
  </si>
  <si>
    <t>TARIF 95 GERIATRIE - HC</t>
  </si>
  <si>
    <r>
      <t xml:space="preserve">CODE 81 - </t>
    </r>
    <r>
      <rPr>
        <b/>
        <sz val="10"/>
        <rFont val="Arial"/>
        <family val="2"/>
      </rPr>
      <t>GIR 1 ET 2</t>
    </r>
  </si>
  <si>
    <r>
      <t xml:space="preserve">CODE 82 - </t>
    </r>
    <r>
      <rPr>
        <b/>
        <sz val="10"/>
        <rFont val="Arial"/>
        <family val="2"/>
      </rPr>
      <t>GIR 3 ET 4</t>
    </r>
  </si>
  <si>
    <r>
      <t xml:space="preserve">CODE 83 - </t>
    </r>
    <r>
      <rPr>
        <b/>
        <sz val="10"/>
        <rFont val="Arial"/>
        <family val="2"/>
      </rPr>
      <t>GIR 5 ET 6</t>
    </r>
  </si>
  <si>
    <r>
      <t xml:space="preserve"> </t>
    </r>
    <r>
      <rPr>
        <b/>
        <sz val="10"/>
        <rFont val="Arial"/>
        <family val="2"/>
      </rPr>
      <t>GIR 1 ET 2</t>
    </r>
  </si>
  <si>
    <r>
      <t xml:space="preserve"> </t>
    </r>
    <r>
      <rPr>
        <b/>
        <sz val="10"/>
        <rFont val="Arial"/>
        <family val="2"/>
      </rPr>
      <t>GIR 3 ET 4</t>
    </r>
  </si>
  <si>
    <r>
      <t xml:space="preserve">CODE 41 - </t>
    </r>
    <r>
      <rPr>
        <b/>
        <sz val="10"/>
        <rFont val="Arial"/>
        <family val="2"/>
      </rPr>
      <t>GIR 1 ET 2</t>
    </r>
  </si>
  <si>
    <r>
      <t xml:space="preserve">CODE 42 - </t>
    </r>
    <r>
      <rPr>
        <b/>
        <sz val="10"/>
        <rFont val="Arial"/>
        <family val="2"/>
      </rPr>
      <t>GIR 3 ET 4</t>
    </r>
  </si>
  <si>
    <r>
      <t xml:space="preserve">CODE 43 - </t>
    </r>
    <r>
      <rPr>
        <b/>
        <sz val="10"/>
        <rFont val="Arial"/>
        <family val="2"/>
      </rPr>
      <t>GIR 5 ET 6</t>
    </r>
  </si>
  <si>
    <t>Tarifs</t>
  </si>
  <si>
    <t>Formation  SSE  annexe 6 CUMP (2 jours)</t>
  </si>
  <si>
    <t>Formations OCCITRAUMA</t>
  </si>
  <si>
    <t>Formation Pré-Hospitalier  J1 - Personnel non médical</t>
  </si>
  <si>
    <t>Formation Pré-Hospitalier J2- Personnel non médical</t>
  </si>
  <si>
    <t>Formation Intra-Hospitalier J1- Personnel non médical</t>
  </si>
  <si>
    <t>Formation Intra-Hospitalier J2- Personnel non médical</t>
  </si>
  <si>
    <t>Formation Pré-Hospitalier Pédiatrie - Personnel médical</t>
  </si>
  <si>
    <t xml:space="preserve">Formation Masterclass THORACO (1 journée) - Personnel Médical </t>
  </si>
  <si>
    <t>Formation Masterclass THORACO (1 journée) - Personnel Paramédical</t>
  </si>
  <si>
    <t xml:space="preserve">Formation Masterclass REBOA (1 journée) - Personnel Médical </t>
  </si>
  <si>
    <t>Formation Masterclass REBOA (1 journée) - Personnel Paramédical</t>
  </si>
  <si>
    <t>Formation continue formateur GSU RECYCLAGE (7hr) (par participant)</t>
  </si>
  <si>
    <t>1er nuit = 920 €
2 nuits = 1 840 €</t>
  </si>
  <si>
    <t>1 nuit= 2 920 €
2 nuits = 3 840 €</t>
  </si>
  <si>
    <t>2 nuits = 1 840 €
3 nuits = 2 400 €</t>
  </si>
  <si>
    <t>2 nuits= 4 240 €
3 nuits = 4 800 €</t>
  </si>
  <si>
    <t>0 nuit = 570 €
1 nuit = 920 €</t>
  </si>
  <si>
    <t xml:space="preserve">0 nuit= 1 970 €
1 nuit= 2 320 €                      </t>
  </si>
  <si>
    <t>1 nuit = 920 €
2 nuit = 1 840 €</t>
  </si>
  <si>
    <t>1 nuit = 3 920 €
2 nuit = 4 840 €</t>
  </si>
  <si>
    <t xml:space="preserve">0 nuit= 1 970 €
1 nuit= 2 320 €               </t>
  </si>
  <si>
    <t>0 nuit= 2 070 €
 1 nuit = 2 420 €</t>
  </si>
  <si>
    <t>0 nuit= 2 270 €
1 nuit = 2 620 €</t>
  </si>
  <si>
    <t>0 nuit= 2 670 €                      1 nuit = 3 020 €</t>
  </si>
  <si>
    <t>0 nuit= 2 270 €                      1 nuit = 2 620 €</t>
  </si>
  <si>
    <t>0 nuit= 3 170 €                  1 nuit = 3 520 €</t>
  </si>
  <si>
    <t>0 nuit= 2 320 €                    1 nuit = 2 670 €</t>
  </si>
  <si>
    <t>0 nuit= 2 570 €                     1 nuit = 2 920 €</t>
  </si>
  <si>
    <t>0 nuit = 1 870 €
1 nuit = 2 220 €</t>
  </si>
  <si>
    <t>0 nuit= 2 230 €                     1 nuit = 2 580 €</t>
  </si>
  <si>
    <t>0 nuit= 2 230 €                      1 nuit = 2 580 €</t>
  </si>
  <si>
    <t>0 nuit = 570 €</t>
  </si>
  <si>
    <t>Extene = 920 €
0 nuit = 1 490 €</t>
  </si>
  <si>
    <t>Externe = 1 500 €
0 nuit = 2 070 €
1 nuit = 2 420 €</t>
  </si>
  <si>
    <t>0 nuit= 2 320 €            
1 nuit = 2 670 €</t>
  </si>
  <si>
    <t>0 nuit= 2 320  €              
1 nuit = 2 670 €</t>
  </si>
  <si>
    <t>0 nuit= 2 320 €       
1 nuit = 2 670 €</t>
  </si>
  <si>
    <t>0 nuit= 2 320 €            
1 nuit = 2670 €</t>
  </si>
  <si>
    <t>0 nuit= 2 320 €             
1 nuit = 2 670 €</t>
  </si>
  <si>
    <t>0 nuit= 2 320 €          
1 nuit = 2 670 €</t>
  </si>
  <si>
    <t>0 nuit= 2 320 €                
1 nuit = 2 670 €</t>
  </si>
  <si>
    <t>0 nuit = 3 570 €
1 nuit = 3 920 €</t>
  </si>
  <si>
    <t>1 nuit = 3 570 €
1 nuit = 3 920 €</t>
  </si>
  <si>
    <t>0 nuit= 1 570 €                      1 nuit = 1 920 €</t>
  </si>
  <si>
    <t>0 nuit= 2 470 €                   1 nuit = 2 820 €</t>
  </si>
  <si>
    <t>0 nuit = 2 320 €</t>
  </si>
  <si>
    <t>Produit compris (50 unité)</t>
  </si>
  <si>
    <t>Formation Défibrillateur Semi-Automatique journée (7h) (par participant)</t>
  </si>
  <si>
    <t>Formation Défibrillateur référent de proximité (3h) (par participant)</t>
  </si>
  <si>
    <t>Formation P.S.C. 1 (par participant)</t>
  </si>
  <si>
    <t>Instituts de formation (formation initiale) - Etudiants des instituts de formation</t>
  </si>
  <si>
    <t>Etablissements non conventionnés et tous publics (par participant)</t>
  </si>
  <si>
    <t>CHU Formation continue (par participant) et GHT CHU Mtp</t>
  </si>
  <si>
    <t>Demandeur d'emploi AFGSU 1 formation initiale (par participant)</t>
  </si>
  <si>
    <t xml:space="preserve">Formation A.F.G.S.U. Niveau 2 </t>
  </si>
  <si>
    <t>Etablissements publics de soins ou collectivités locales conventionnées ou instituts de formation sauf formation initiale (par participant)</t>
  </si>
  <si>
    <t>Tarif pôle emploi AFGSU 2 formation initiale (par participant)</t>
  </si>
  <si>
    <t>Formation  SSE  annexe 3,4,5 URGENCES COLLECTIVES PRE ET HOSPITALIERES (ORSAN, NOVI) damage contrôle quelque soit les profils d'agents (2 jours)</t>
  </si>
  <si>
    <t>Formation  SSE  annexe 7,8,9  RISQUE NRC (3 jours)</t>
  </si>
  <si>
    <t>Formation  SSE  annexe 10 RISQUE BIOLOGIQUE ET EPIDEMIQUE (3h30)</t>
  </si>
  <si>
    <t>Formation SSE annexe 12  Soins Critiques en Situation sanitaire exeptionnelle  (2 JOURS)</t>
  </si>
  <si>
    <t xml:space="preserve">      Recyclage AFGSU SSE exercice (par participant)</t>
  </si>
  <si>
    <t>Formations Ambulanciers :</t>
  </si>
  <si>
    <t>Développement des compétences nouveau référentiel ambulancier SMUR / AMU (3 jours)</t>
  </si>
  <si>
    <t xml:space="preserve">Formation FAE ambulancier SMUR et ambulanciers urgentistes </t>
  </si>
  <si>
    <t>Tous publics (par participant)</t>
  </si>
  <si>
    <t>CHU Formation continue (par participant)</t>
  </si>
  <si>
    <t>Tarif pôle emploi FAE SMUR (par participant)</t>
  </si>
  <si>
    <t>Formation IDE urgentiste (3 modules)</t>
  </si>
  <si>
    <t>Module tronc commun (21h) (par participant)</t>
  </si>
  <si>
    <t>Module IOA  (21h) (par participant)</t>
  </si>
  <si>
    <t>Module IDE déchocage - SMUR (14h) (par participant)</t>
  </si>
  <si>
    <t>La formation Tuteur de stage Assistant de Régulation Médicale (ARM) (3 jours)</t>
  </si>
  <si>
    <t>Communiquer en toute sécurité sur une plateforme d'appel d'urgence (ARM) (3 jours)</t>
  </si>
  <si>
    <t>Les ARM face à une situation sanitaire exceptionnelle : rôle et missions (3 jours)</t>
  </si>
  <si>
    <t>SMUR pédiatrique - module 1 (la journée)</t>
  </si>
  <si>
    <t>SMUR pédiatrique - module 2 (la journée)</t>
  </si>
  <si>
    <t>SMUR pédiatrique - module 3 (la journée)</t>
  </si>
  <si>
    <t>Formation initiale formateur GSU (10 jours) (par participant)</t>
  </si>
  <si>
    <t xml:space="preserve">Formation débriefing en simulation hybride (14h) (par participant) </t>
  </si>
  <si>
    <t>Produits</t>
  </si>
  <si>
    <t>Delivrance attestation A.F.G.S.U. 2 (seule) ou dans le cadre d'une délégation</t>
  </si>
  <si>
    <t>Delivrance attestation A.F.G.S.U. 1 (seule) ou dans le cadre d'une délégation</t>
  </si>
  <si>
    <t>Délivrance recylage A.F.G.S.U. (seule) ou dans le cadre d'une délégation</t>
  </si>
  <si>
    <t>Duplicata d'une attestation A.F.G.S.U</t>
  </si>
  <si>
    <t xml:space="preserve">      Délivrance attestation PSC1</t>
  </si>
  <si>
    <t>Location de lot AFGSU 1 jour</t>
  </si>
  <si>
    <t>Location plateforme de simulation haute fidélité à l'heure d'utilisation tout compris</t>
  </si>
  <si>
    <t>Prestation extra muros vidéo mobile avec technicien (journée) sans animation</t>
  </si>
  <si>
    <t>Formation laboratoire de gestes HF sans enseignant (7h par apprenant)</t>
  </si>
  <si>
    <t>Formation laboratoire de gestes HF avec enseignant  (7h par apprenant)</t>
  </si>
  <si>
    <t>Formation laboratoire de gestes BF équipé (sans formateur)  (7h par apprenant)</t>
  </si>
  <si>
    <t>Formation action simulation (avec vidéo, technicien, formateur et ingénérie) extra muros CHU (7h / par apprenant)</t>
  </si>
  <si>
    <t xml:space="preserve">Formation action simulation HF avec vidéo et technicien intra muros CHU (7h / par apprenant) </t>
  </si>
  <si>
    <t xml:space="preserve">Formation action simulation HF sans vidéo intra muros CHU (7h tarif de groupe) </t>
  </si>
  <si>
    <t>Tarif des vacations horaires</t>
  </si>
  <si>
    <t>Animation expert</t>
  </si>
  <si>
    <t>Animation face à face pédagogique</t>
  </si>
  <si>
    <t>Animation haute fidélité</t>
  </si>
  <si>
    <t>Conception de ressources pédagogiques à distance</t>
  </si>
  <si>
    <t>Ingénierie non médicale</t>
  </si>
  <si>
    <t>Ingénierie médicale</t>
  </si>
  <si>
    <t>Jury d'examen</t>
  </si>
  <si>
    <t>Maître de conférence</t>
  </si>
  <si>
    <t>Participation table ronde</t>
  </si>
  <si>
    <t>Préparation rangement</t>
  </si>
  <si>
    <t>Professeur d'université</t>
  </si>
  <si>
    <t>Soutien audio visuel</t>
  </si>
  <si>
    <t>Soutien technique-pédagogique-logistique</t>
  </si>
  <si>
    <t>14- FORFAITS ET SUPPLEMENT FINAUX REFORMES DES URGENCES</t>
  </si>
  <si>
    <t>HORAIRE</t>
  </si>
  <si>
    <t>15min</t>
  </si>
  <si>
    <t xml:space="preserve">Ecole infirmiers anesthésistes / an </t>
  </si>
  <si>
    <t>Ecole infirmiers bloc opératoire / an</t>
  </si>
  <si>
    <t>W752</t>
  </si>
  <si>
    <t>W RTQuiC Synucléine</t>
  </si>
  <si>
    <t>Type tissulaire</t>
  </si>
  <si>
    <t>Cornée</t>
  </si>
  <si>
    <t>Cornée prédécoupée</t>
  </si>
  <si>
    <t>Membrane amniotique</t>
  </si>
  <si>
    <t>Artère cryopréservée</t>
  </si>
  <si>
    <t>Valve cardiaque cryopréservée</t>
  </si>
  <si>
    <t xml:space="preserve">Os massif </t>
  </si>
  <si>
    <t>Tendons/ligaments</t>
  </si>
  <si>
    <t>Tête fémorale cryoconservée</t>
  </si>
  <si>
    <t>Volet crânien autologue cryoconservé</t>
  </si>
  <si>
    <t>Fragments osseux Ostéopure OST : fragments moyen10cc</t>
  </si>
  <si>
    <t>Fragments osseux Ostéopure OST : fragments moyen 20cc</t>
  </si>
  <si>
    <t>Fragments osseux Ostéopure OST : fragments gros 30cc</t>
  </si>
  <si>
    <t>Fragments osseux Ostéopure OST : fragments gros 45cc</t>
  </si>
  <si>
    <t>Fragments osseux Ostéopure OST : bloc 25x12x10</t>
  </si>
  <si>
    <t>Fragments osseux Ostéopure OST : bloc 30x25x15</t>
  </si>
  <si>
    <t>Fragments osseux Ostéopure OST : coins L10 angle 6°, M9 angle 8°, M10 angle 10°, M11 angle 12°</t>
  </si>
  <si>
    <t>Fragments osseux Ostéopure OST : coins L15 angle 10°</t>
  </si>
  <si>
    <t>Fragments osseux Ostéopure OST : 2 hémi-têtes avec col</t>
  </si>
  <si>
    <t>Fragments osseux Ostéopure OST : baguettes chanfreinées 8x8x48</t>
  </si>
  <si>
    <t>CF ANNEXE 12-10</t>
  </si>
  <si>
    <t>ANNEXE 10-3-Tarif de prestations de biologie hors nomenclature hors RIHN + LC facturables aux établissements extérieurs</t>
  </si>
  <si>
    <t>ANNEXE 11-2  - Traitement par Laser Cynergy multiplex : colorant pulsé et/ou Nd YAG</t>
  </si>
  <si>
    <t>TARIFS 2025</t>
  </si>
  <si>
    <t>TARIFS 2025 HT</t>
  </si>
  <si>
    <t>TARIFS 2025 TTC</t>
  </si>
  <si>
    <t>Tarif 2025 (BHN à 0,27 €)</t>
  </si>
  <si>
    <t>TARIF PAR SEANCE 2025</t>
  </si>
  <si>
    <t>Cessions totales (CHU &amp; établissments externes)</t>
  </si>
  <si>
    <t>(TVA 5.5%)</t>
  </si>
  <si>
    <t>Peau cryopréservée €/cm2</t>
  </si>
  <si>
    <t>Légende :</t>
  </si>
  <si>
    <t>LPP :  Liste des Produits et des Prestations. Prise en charge en sus des GHS</t>
  </si>
  <si>
    <t>ANNEXE 6-3 - TARIFS OCCLUSODONTIE</t>
  </si>
  <si>
    <t>PRESTATIONS : Occlusodontie</t>
  </si>
  <si>
    <t>CODE CCAM</t>
  </si>
  <si>
    <t>Anciens tarifs</t>
  </si>
  <si>
    <t>Gouttières HN</t>
  </si>
  <si>
    <t xml:space="preserve">gouttière protection intrabucale (Protège dents) 1 </t>
  </si>
  <si>
    <t>LBLD007</t>
  </si>
  <si>
    <t>gouttière protection intrabucale (Protège dents) 2</t>
  </si>
  <si>
    <t>Gouttière de reconditionnement neuro musculaire</t>
  </si>
  <si>
    <t>HBLD018</t>
  </si>
  <si>
    <t>Gouttière thermoformée de protection + fluor blanchiment</t>
  </si>
  <si>
    <t>Modèle d'étude d'occlusodontie d'une arcade issue d'une empreinte optique</t>
  </si>
  <si>
    <t>LBMP003</t>
  </si>
  <si>
    <t>nouveau</t>
  </si>
  <si>
    <t>Wax up sur modèles por stimulation des objectifs thérapeutiques</t>
  </si>
  <si>
    <t>LBMP001</t>
  </si>
  <si>
    <t>Cire d'intercuspidie maximale pour enregistrement des rapport maxillo-mandibulaires</t>
  </si>
  <si>
    <t>LBQP001</t>
  </si>
  <si>
    <t>Protection dento - maxillaire individuelle exécutée sur empreintes</t>
  </si>
  <si>
    <t>Apnées du sommeil</t>
  </si>
  <si>
    <t>Pose d'un appareillage en propulsion mandibulaire</t>
  </si>
  <si>
    <t>LBLD017</t>
  </si>
  <si>
    <t>Examen pré et post OAM (indissociable de la pose d'OAM LBLD017)</t>
  </si>
  <si>
    <t>YYYY465</t>
  </si>
  <si>
    <t>ANNEXE 6-4 - TARIFS PARODONTOLOGIE</t>
  </si>
  <si>
    <t>PRESTATIONS : Parodontologie</t>
  </si>
  <si>
    <t>Bilan parodontal</t>
  </si>
  <si>
    <t>HBQD001</t>
  </si>
  <si>
    <t>Réévaluation après soins paro</t>
  </si>
  <si>
    <t>NPC</t>
  </si>
  <si>
    <t xml:space="preserve">Maintenance parodontale </t>
  </si>
  <si>
    <t>Détartrage (supplémentaire, donc non pris en charge)</t>
  </si>
  <si>
    <t>Contention collée (composite ou métallique) Contention collée composite 7 dents ou +</t>
  </si>
  <si>
    <t>HBLD050 à HBLD053</t>
  </si>
  <si>
    <t>Contention collée composite 1 à 6 dents</t>
  </si>
  <si>
    <t>HBLD052</t>
  </si>
  <si>
    <t>Contention collée avec fil orthodontique</t>
  </si>
  <si>
    <t>non coté</t>
  </si>
  <si>
    <t>Corticotomie unitaire</t>
  </si>
  <si>
    <t>LBPA012</t>
  </si>
  <si>
    <t>Corticotomie totale</t>
  </si>
  <si>
    <t>Technique PRF</t>
  </si>
  <si>
    <t>Surfaçage radiculaire par secteur</t>
  </si>
  <si>
    <t>HBGB006</t>
  </si>
  <si>
    <t>Chirurgie d'assainissement par lambeau par secteur</t>
  </si>
  <si>
    <t>HBJA003</t>
  </si>
  <si>
    <t>Chirurgie par lambeau déplacé</t>
  </si>
  <si>
    <t>HBMA001</t>
  </si>
  <si>
    <t>Chirurgie muco-gingivale avec greffe de recouvrement Greffe épithélio-conjonctive ou conjonctive sur 1 à 3 dents</t>
  </si>
  <si>
    <t>HBED023</t>
  </si>
  <si>
    <t>Greffe gingivale sur un sextant Greffe épithélio-conjonctive ou conjonctive sur un sextant</t>
  </si>
  <si>
    <t>HBED024</t>
  </si>
  <si>
    <t>Gingivectomie sur un secteur de 1 à 3 dents</t>
  </si>
  <si>
    <t>HBFA006</t>
  </si>
  <si>
    <t>Gingivectomie sur un secteur de 4 à 6 dents</t>
  </si>
  <si>
    <t>HBFA007</t>
  </si>
  <si>
    <t>Gingivectomie sur 7 dents ou plus</t>
  </si>
  <si>
    <t>HBFA008</t>
  </si>
  <si>
    <t>Allongement coronaire par gingivectomie sur une dent</t>
  </si>
  <si>
    <t>HBAA338</t>
  </si>
  <si>
    <t>Régénération tissulaire induite</t>
  </si>
  <si>
    <t>HBMA004</t>
  </si>
  <si>
    <t>Ostéoplastie soustractive de l’arcade alvéolaire sur un secteur de 1 à 3 dents</t>
  </si>
  <si>
    <t>HBFA005</t>
  </si>
  <si>
    <t>Ostéoplastie soustractive de l'arcade alvéolaire sur un secteur de 4 à 6 dents</t>
  </si>
  <si>
    <t>HBFA004</t>
  </si>
  <si>
    <t>Ostéoplastie soustractive de l’arcade alvéolaire sur un secteur de 7 dents et plus</t>
  </si>
  <si>
    <t>HBFA003</t>
  </si>
  <si>
    <t>Régénération tissulaire guidée (RTG)</t>
  </si>
  <si>
    <t xml:space="preserve">Régénération tissulaire guidée (ROG) Technique de préservation alvéolaire secteur antérieur (ROG) </t>
  </si>
  <si>
    <t xml:space="preserve">Régénération tissulaire guidée (ROG) Technique de préservation alvéolaire secteur postérierur (ROG) </t>
  </si>
  <si>
    <t>Plaque palatine de protection</t>
  </si>
  <si>
    <t>Pose d'une gouttière maxillaire pour hemostase</t>
  </si>
  <si>
    <t>LBLD003</t>
  </si>
  <si>
    <t>Elongation coronaire sur un secteur de 1 à 3 dents</t>
  </si>
  <si>
    <t>Chirurgie par lambeau avec comblement (biomatériaux) sur un secteur de 1 à 3 dents</t>
  </si>
  <si>
    <t>HBBA003</t>
  </si>
  <si>
    <t>Chirurgie par lambeau avec comblement (biomatériaux) sur un secteur de 4 à 6 dents</t>
  </si>
  <si>
    <t>HBBA002</t>
  </si>
  <si>
    <t>Chirurgie par lambeau avec comblement sur 7 dents ou plus</t>
  </si>
  <si>
    <t>HBBA004</t>
  </si>
  <si>
    <t>Ostéoplastie d'une alvéole dentaire avec comblement par biomatériau</t>
  </si>
  <si>
    <t>HBMA006</t>
  </si>
  <si>
    <t>Augmentation osseuse sur crête édentée  avec membrane renforcée en titane 1 à 3 dents A RAJOUTER</t>
  </si>
  <si>
    <t>Augmentation osseuse sur crête édentée  avec membrane renforcée en titane 3 à 4 dents A RAJOUTER</t>
  </si>
  <si>
    <t>ANNEXE 6-5 - TARIFS ODONTOLOGIE CONSERVATRICE</t>
  </si>
  <si>
    <t>PRESTATIONS : Odontologie Conservatric</t>
  </si>
  <si>
    <t>Odontologie conservatrice</t>
  </si>
  <si>
    <t>Facette composite</t>
  </si>
  <si>
    <t>HBMD048C</t>
  </si>
  <si>
    <t>Facette céramique</t>
  </si>
  <si>
    <t>HBMD048</t>
  </si>
  <si>
    <t>Eclaircissement de dent dépulpée unitaire (blanchiment interne)</t>
  </si>
  <si>
    <t>HBMD001</t>
  </si>
  <si>
    <t>31 €par séance</t>
  </si>
  <si>
    <t>Eclaircissement des dents pulpées, 2 arcades (gouttières comprises) (blanchiment externe)</t>
  </si>
  <si>
    <t>HBMD005</t>
  </si>
  <si>
    <t>Désobturation endodontique d'une incisive ou d'une canine ETUDIANTS</t>
  </si>
  <si>
    <t>HBGD030</t>
  </si>
  <si>
    <t>Désobturation endodontique d’une première prémolaire maxillaire ETUDIANTS</t>
  </si>
  <si>
    <t>HBGD233</t>
  </si>
  <si>
    <t>Désobturation endodontique d’une prémolaire autre que la première prémolaire maxillaire ETUDIANTS</t>
  </si>
  <si>
    <t>HBGD001</t>
  </si>
  <si>
    <t>Désobturation endodontique d'une molaire ETUDIANTS</t>
  </si>
  <si>
    <t>HBGD033</t>
  </si>
  <si>
    <t>Désobturation endodontique d'une incisive ou d'une canine ENSEIGNANT</t>
  </si>
  <si>
    <t>Désobturation endodontique d’une première prémolaire maxillaire ENSEIGNANT</t>
  </si>
  <si>
    <t>Désobturation endodontique d’une prémolaire autre que la première prémolaire maxillaire ENSEIGNANT</t>
  </si>
  <si>
    <t>Désobturation endodontique d'une molaire ENSEIGNANT</t>
  </si>
  <si>
    <t>Ablation de corps étranger  d'un canal radiculaire d'une dent</t>
  </si>
  <si>
    <t>HBGD012</t>
  </si>
  <si>
    <t>Obturation d’une résorption radiculaire dentaire externe, par abord parodontal</t>
  </si>
  <si>
    <t>HBBA001</t>
  </si>
  <si>
    <t>Obturation d’une perforation radiculaire dentaire  par abord endodontique</t>
  </si>
  <si>
    <t>Exérèse partielle de la pulpe vivante d'une dent permanente immature pour apexogénèse</t>
  </si>
  <si>
    <t>HBFD032</t>
  </si>
  <si>
    <t>Séance d'application topique intrabuccale de fluorures</t>
  </si>
  <si>
    <t>HBLD004</t>
  </si>
  <si>
    <t>Application d’un topique pour hypersensibilité dentinaire</t>
  </si>
  <si>
    <t>HBLD009</t>
  </si>
  <si>
    <t>Application dentaire d’un vernis de reminéralisation sur une arcade</t>
  </si>
  <si>
    <t>HBLD045</t>
  </si>
  <si>
    <t>Séance de renouvellement de l'obturation radiculaire d'une dent permanente immature à l'hydroxyde de calcium</t>
  </si>
  <si>
    <t>HBMD003</t>
  </si>
  <si>
    <t>Traitement par ICON par dent</t>
  </si>
  <si>
    <t>Endodontie</t>
  </si>
  <si>
    <t>Retraitement endodontique sous microscope 1 canal</t>
  </si>
  <si>
    <t>HBGD030
HBGD233
HBGD001
HBGD033</t>
  </si>
  <si>
    <t>Retraitement endodontique sous microscope 2 canaux</t>
  </si>
  <si>
    <t>HBGD233
HBGD033</t>
  </si>
  <si>
    <t>Retraitement endodontique sous microscope 3 canaux</t>
  </si>
  <si>
    <t>Retraitement endodontique sous microscope 4 canaux</t>
  </si>
  <si>
    <t>Dépose de couronne</t>
  </si>
  <si>
    <t>HBGD027</t>
  </si>
  <si>
    <t>Ablation d’un ancrage coronoradiculaire</t>
  </si>
  <si>
    <t>HBGD005</t>
  </si>
  <si>
    <t>Traitement de revitalisation</t>
  </si>
  <si>
    <t>Avulsion réimplantation par dent</t>
  </si>
  <si>
    <t>Désobturation pour chirurgie endodontique</t>
  </si>
  <si>
    <t>ANNEXE 6-6 - TARIFS PROTHESES ADJOINTES</t>
  </si>
  <si>
    <t>PRESTATIONS : Prothèses Adjointes</t>
  </si>
  <si>
    <t xml:space="preserve">Coulée en plâtre, moulage d’étude </t>
  </si>
  <si>
    <t>modèle issu d'empreinte optique</t>
  </si>
  <si>
    <t>PROTHESES RESINE</t>
  </si>
  <si>
    <t>résine 9 dents</t>
  </si>
  <si>
    <t>HBLD101</t>
  </si>
  <si>
    <t>résine 10 dents</t>
  </si>
  <si>
    <t>HBLD138</t>
  </si>
  <si>
    <t>résine 11 denst</t>
  </si>
  <si>
    <t>HBLD083</t>
  </si>
  <si>
    <t>résine 12 dents</t>
  </si>
  <si>
    <t>HBLD370</t>
  </si>
  <si>
    <t xml:space="preserve">résine 13 dents </t>
  </si>
  <si>
    <t>HBLD349</t>
  </si>
  <si>
    <t>résine definitive complete unimaxillaire</t>
  </si>
  <si>
    <t>HBLD031</t>
  </si>
  <si>
    <t>résine définitive complète bimaxillaire</t>
  </si>
  <si>
    <t>HBLD035</t>
  </si>
  <si>
    <t xml:space="preserve">Résine définitive complète uni maxillaire : Digital Denture  </t>
  </si>
  <si>
    <t xml:space="preserve">Résine définitive complète bimaxillaire : digital Denture </t>
  </si>
  <si>
    <t>renfort de base résine par grille métallique</t>
  </si>
  <si>
    <t>PROTHESES PARTIELLES METALLIQUES</t>
  </si>
  <si>
    <t>Selle Mac craken</t>
  </si>
  <si>
    <t>stellite 1 dent</t>
  </si>
  <si>
    <t>HBLD131</t>
  </si>
  <si>
    <t>stellite 2 dents</t>
  </si>
  <si>
    <t>stellite 3 dents</t>
  </si>
  <si>
    <t>stellite 4 dents</t>
  </si>
  <si>
    <t>HBLD332</t>
  </si>
  <si>
    <t>stellite 5 dents</t>
  </si>
  <si>
    <t>HBLD452</t>
  </si>
  <si>
    <t>stellite 6 dents</t>
  </si>
  <si>
    <t>HBLD474</t>
  </si>
  <si>
    <t>stellite 7 dents</t>
  </si>
  <si>
    <t>HBLD075</t>
  </si>
  <si>
    <t>stellite 8 dents</t>
  </si>
  <si>
    <t>HBLD470</t>
  </si>
  <si>
    <t>stellite 9 dents</t>
  </si>
  <si>
    <t>HBLD435</t>
  </si>
  <si>
    <t>stellite 10 dents</t>
  </si>
  <si>
    <t>HBLD079</t>
  </si>
  <si>
    <t xml:space="preserve">stellite 11 dents </t>
  </si>
  <si>
    <t>HBLD203</t>
  </si>
  <si>
    <t>stellite 12 dents</t>
  </si>
  <si>
    <t>HBLD112</t>
  </si>
  <si>
    <t>stellite 13 dents</t>
  </si>
  <si>
    <t>HBLD308</t>
  </si>
  <si>
    <t>stellite 14 dents</t>
  </si>
  <si>
    <t>HBLD047</t>
  </si>
  <si>
    <t>prothèse amovible def. Complète bimaxillaire à chassis métallique</t>
  </si>
  <si>
    <t>HBLD048</t>
  </si>
  <si>
    <t>fraisage sur couronne</t>
  </si>
  <si>
    <t xml:space="preserve">base métallique séparée </t>
  </si>
  <si>
    <t>contre- plaque</t>
  </si>
  <si>
    <t>supplément 1 dent contre-plaquée ou massive sur PPAM</t>
  </si>
  <si>
    <t>YYYY159</t>
  </si>
  <si>
    <t>supplément 2 dents contre-plaquées ou massives sur PPAM</t>
  </si>
  <si>
    <t>YYYY329</t>
  </si>
  <si>
    <t>supplément 3 dents contre-plaquées ou massives sur PPAM</t>
  </si>
  <si>
    <t>YYYY258</t>
  </si>
  <si>
    <t>supplément 4 dents contre-plaquées ou massives sur PPAM</t>
  </si>
  <si>
    <t>YYYY259</t>
  </si>
  <si>
    <t>supplément 5 dents contre-plaquées ou massives sur PPAM</t>
  </si>
  <si>
    <t>YYYY440</t>
  </si>
  <si>
    <t>supplément 6 dents contre-plaquées ou massives sur PPAM</t>
  </si>
  <si>
    <t>YYYY447</t>
  </si>
  <si>
    <t>supplément 7 dents contre-plaquées ou massives sur PPAM</t>
  </si>
  <si>
    <t>YYYY142</t>
  </si>
  <si>
    <t>supplément 8 dents contre-plaquées ou massives sur PPAM</t>
  </si>
  <si>
    <t>YYYY158</t>
  </si>
  <si>
    <t>supplément 9 dents contre-plaquées ou massives sur PPAM</t>
  </si>
  <si>
    <t>YYYY476</t>
  </si>
  <si>
    <t>supplément 10 dents contre-plaquées ou massives sur PPAM</t>
  </si>
  <si>
    <t>YYYY079</t>
  </si>
  <si>
    <t>supplément 11 dents contre-plaquées ou massives sur PPAM</t>
  </si>
  <si>
    <t>YYYY184</t>
  </si>
  <si>
    <t>supplément 12 dents contre-plaquées ou massives sur PPAM</t>
  </si>
  <si>
    <t>YYYY284</t>
  </si>
  <si>
    <t>supplément 13 dents contre-plaquées ou massives sur PPAM</t>
  </si>
  <si>
    <t>YYYY236</t>
  </si>
  <si>
    <t>supplément 14 dents contre-plaquées ou massives sur PPAM</t>
  </si>
  <si>
    <t>YYYY353</t>
  </si>
  <si>
    <t>simulation des objectifs thérapeutiques sur moulages  et/ou sur logiciel</t>
  </si>
  <si>
    <t>PROTHESES PARTIELLES TITANE</t>
  </si>
  <si>
    <t xml:space="preserve">Plaque nue titane </t>
  </si>
  <si>
    <t>prothèse adjointe titane 1 dent</t>
  </si>
  <si>
    <t>prothèse adjointe titane 2 dents</t>
  </si>
  <si>
    <t>prothèse adjointe titane 3 dents</t>
  </si>
  <si>
    <t>prothèse adjointe titane4 dents</t>
  </si>
  <si>
    <t>prothèse adjointe titane 5 dents</t>
  </si>
  <si>
    <t>prothèse adjointe titane 6 dents</t>
  </si>
  <si>
    <t>prothèse adjointe titane 7 dents</t>
  </si>
  <si>
    <t>prothèse adjointe titane 8 dents</t>
  </si>
  <si>
    <t>prothèse adjointe titane 9 dents</t>
  </si>
  <si>
    <t>prothèse adjointe titane 10 dents</t>
  </si>
  <si>
    <t xml:space="preserve">prothèse adjointe titane 11 dents </t>
  </si>
  <si>
    <t>prothèse adjointe titane12 denst</t>
  </si>
  <si>
    <t>prothèse adjointe titane 13 dents</t>
  </si>
  <si>
    <t>prothèse adjointe titane 14 dents</t>
  </si>
  <si>
    <t>ATTACHEMENTS</t>
  </si>
  <si>
    <t>attachement extra coronaire</t>
  </si>
  <si>
    <t xml:space="preserve">HBLD008 </t>
  </si>
  <si>
    <t>attachement centro-radiculaire magnétique</t>
  </si>
  <si>
    <t>HBLD015</t>
  </si>
  <si>
    <t>Changement de dispositif attachement(hors cout de l'attachement) avec gaine</t>
  </si>
  <si>
    <t>HBKD005 supra implantaire</t>
  </si>
  <si>
    <t>remplacement gaine téflon</t>
  </si>
  <si>
    <t>PROTHESE ADJOINTE TRANSITOIRE</t>
  </si>
  <si>
    <t>prothèse transitoire 1 dent</t>
  </si>
  <si>
    <t>HBLD364</t>
  </si>
  <si>
    <t>prothèse transitoire 2 dents</t>
  </si>
  <si>
    <t>prothèse transitoire 3 dents</t>
  </si>
  <si>
    <t>prothèse transitoire 4 dents</t>
  </si>
  <si>
    <t>HBLD476</t>
  </si>
  <si>
    <t>prothèse transitoire 5 dents</t>
  </si>
  <si>
    <t>HBLD224</t>
  </si>
  <si>
    <t>prothèse transitoire 6 dents</t>
  </si>
  <si>
    <t>HBLD371</t>
  </si>
  <si>
    <t>prothèse transitoire 7 dents</t>
  </si>
  <si>
    <t>HBLD123</t>
  </si>
  <si>
    <t>prothèse transitoire 8 dents</t>
  </si>
  <si>
    <t>HBLD270</t>
  </si>
  <si>
    <t>prothèse transitoire 9 dents</t>
  </si>
  <si>
    <t>HBLD148</t>
  </si>
  <si>
    <t>prothèse transitoire 10 dents</t>
  </si>
  <si>
    <t>HBLD231</t>
  </si>
  <si>
    <t>prothèse transitoire 11 dents</t>
  </si>
  <si>
    <t>HBLD215</t>
  </si>
  <si>
    <t>prothèse transitoire 12 dents</t>
  </si>
  <si>
    <t>HBLD262</t>
  </si>
  <si>
    <t>prothèse transitoire 13 dents</t>
  </si>
  <si>
    <t>HBLD232</t>
  </si>
  <si>
    <t>prothese transitoire complete unimaxillaire 14 dents</t>
  </si>
  <si>
    <t>prothèse transitoire bimaxillaire 28 dents</t>
  </si>
  <si>
    <t>HBLD259</t>
  </si>
  <si>
    <t>Adjonction sans soudure</t>
  </si>
  <si>
    <t>adjonction d'un élèment (crochet ou dent)</t>
  </si>
  <si>
    <t>HBMD017</t>
  </si>
  <si>
    <t>adjonction de 2 éléments</t>
  </si>
  <si>
    <t>HBMD114</t>
  </si>
  <si>
    <t>adjonction 3 éléments</t>
  </si>
  <si>
    <t>HBMD322</t>
  </si>
  <si>
    <t>adjonction 4 éléments</t>
  </si>
  <si>
    <t>HBMD404</t>
  </si>
  <si>
    <t>adjonction 5 éléments</t>
  </si>
  <si>
    <t>HBMD245</t>
  </si>
  <si>
    <t>adjonction 6 éléments</t>
  </si>
  <si>
    <t>HBMD198</t>
  </si>
  <si>
    <t>adjonction 7 éléments</t>
  </si>
  <si>
    <t>HBMD373</t>
  </si>
  <si>
    <t>adjonction 8 éléments</t>
  </si>
  <si>
    <t>HBMD228</t>
  </si>
  <si>
    <t>adjonction 9 éléments</t>
  </si>
  <si>
    <t>HBMD286</t>
  </si>
  <si>
    <t>adjonction 10 éléments</t>
  </si>
  <si>
    <t>HBMD329</t>
  </si>
  <si>
    <t>adjonction 11 éléments</t>
  </si>
  <si>
    <t>HBMD226</t>
  </si>
  <si>
    <t>adjonction 12 éléments</t>
  </si>
  <si>
    <t>HBMD387</t>
  </si>
  <si>
    <t>adjonction 13 éléments</t>
  </si>
  <si>
    <t>HBMD134</t>
  </si>
  <si>
    <t>adjonction 14 éléments</t>
  </si>
  <si>
    <t>HBMD174</t>
  </si>
  <si>
    <t>Adjonction avec soudure</t>
  </si>
  <si>
    <t xml:space="preserve">adjonction d'un élèment </t>
  </si>
  <si>
    <t>HBMD249</t>
  </si>
  <si>
    <t>HBMD292</t>
  </si>
  <si>
    <t>HBMD188</t>
  </si>
  <si>
    <t>HBMD432</t>
  </si>
  <si>
    <t>HBMD283</t>
  </si>
  <si>
    <t>HBMD439</t>
  </si>
  <si>
    <t>HBMD425</t>
  </si>
  <si>
    <t>HBMD444</t>
  </si>
  <si>
    <t>HBMD485</t>
  </si>
  <si>
    <t>HBMD410</t>
  </si>
  <si>
    <t>HBMD429</t>
  </si>
  <si>
    <t>HBMD281</t>
  </si>
  <si>
    <t>HBMD200</t>
  </si>
  <si>
    <t>HBMD298</t>
  </si>
  <si>
    <t>Réparation</t>
  </si>
  <si>
    <t>réparation d'une fracture de chassis, sans remontage</t>
  </si>
  <si>
    <t>HBMD008</t>
  </si>
  <si>
    <t>réparation d'un chassis PPAM avec remontage 1 élément</t>
  </si>
  <si>
    <t>HBMD002</t>
  </si>
  <si>
    <t>réparation d'un chassis PPAM avec remontage 2  éléments</t>
  </si>
  <si>
    <t>HBMD488</t>
  </si>
  <si>
    <t>réparation d'un chassis PPAM avec remontage  3  éléments</t>
  </si>
  <si>
    <t>HBMD469</t>
  </si>
  <si>
    <t>réparation d'un chassis PPAM avec remontage  4  éléments</t>
  </si>
  <si>
    <t>HBMD110</t>
  </si>
  <si>
    <t>réparation d'un chassis PPAM avec remontage  5  éléments</t>
  </si>
  <si>
    <t>HBMD349</t>
  </si>
  <si>
    <t>réparation d'un chassis PPAM avec remontage  6 éléments</t>
  </si>
  <si>
    <t>HBMD386</t>
  </si>
  <si>
    <t>réparation d'un chassis PPAM avec remontage  7 éléments</t>
  </si>
  <si>
    <t>HBMD339</t>
  </si>
  <si>
    <t>réparation d'un chassis PPAM avec remontage  8  éléments</t>
  </si>
  <si>
    <t>HBMD459</t>
  </si>
  <si>
    <t>réparation d'un chassis PPAM avec remontage  9  éléments</t>
  </si>
  <si>
    <t>HBMD438</t>
  </si>
  <si>
    <t>réparation d'un chassis PPAM avec remontage  10  éléments</t>
  </si>
  <si>
    <t>HBMD481</t>
  </si>
  <si>
    <t>réparation d'un chassis PPAM avec remontage  11 éléments</t>
  </si>
  <si>
    <t>HBMD449</t>
  </si>
  <si>
    <t>réparation d'un chassis PPAM avec remontage  12  éléments</t>
  </si>
  <si>
    <t>HBMD312</t>
  </si>
  <si>
    <t>réparation d'un chassis PPAM avec remontage  13  éléments</t>
  </si>
  <si>
    <t>HBMD289</t>
  </si>
  <si>
    <t>réparation d'un chassis PPAM avec remontage  14  éléments</t>
  </si>
  <si>
    <t>HBMD400</t>
  </si>
  <si>
    <t>supplément  1 dent contreplaquée sur prothèse amovible à plaque résine</t>
  </si>
  <si>
    <t>YYYY176</t>
  </si>
  <si>
    <t>supplément  2  dents  contreplaquées  sur prothèse amovible à plaque résine</t>
  </si>
  <si>
    <t>YYYY275</t>
  </si>
  <si>
    <t>supplément  3  dents  contreplaquées  sur prothèse amovible à plaque résine</t>
  </si>
  <si>
    <t>YYYY246</t>
  </si>
  <si>
    <t>supplément  4  dents  contreplaquées  sur prothèse amovible à plaque résine</t>
  </si>
  <si>
    <t>YYYY478</t>
  </si>
  <si>
    <t>supplément  5  dents  contreplaquées  sur prothèse amovible à plaque résine</t>
  </si>
  <si>
    <t>YYYY426</t>
  </si>
  <si>
    <t>supplément  6  dents  contreplaquées  sur prothèse amovible à plaque résine</t>
  </si>
  <si>
    <t>YYYY389</t>
  </si>
  <si>
    <t xml:space="preserve">adjonction d'une grille de renfort sur prothèse amovible résine </t>
  </si>
  <si>
    <t xml:space="preserve">Renfort fil pour prothèse amovible résine </t>
  </si>
  <si>
    <t>réparation de fracture PA résine labo ext</t>
  </si>
  <si>
    <t>HBMD020</t>
  </si>
  <si>
    <t>réparation de fracture PA résine labo int</t>
  </si>
  <si>
    <t>réparation prothèse en résine avec renfort labo ext</t>
  </si>
  <si>
    <t>HBMD356</t>
  </si>
  <si>
    <t>réparation prothèse en résine avec renfort labo int</t>
  </si>
  <si>
    <t>Prothèse amovible supraimplantaire métal</t>
  </si>
  <si>
    <t>prothèse amovible supraimplantaire métal  1 dent</t>
  </si>
  <si>
    <t>HBLD240</t>
  </si>
  <si>
    <t>prothèse amovible supraimplantaire métal  2 dents</t>
  </si>
  <si>
    <t>prothèse amovible supraimplantaire métal  3 dents</t>
  </si>
  <si>
    <t>prothèse amovible supraimplantaire métal  4 dents</t>
  </si>
  <si>
    <t>prothèse amovible supraimplantaire métal  5 dents</t>
  </si>
  <si>
    <t>prothèse amovible supraimplantaire métal  6 dents</t>
  </si>
  <si>
    <t>prothèse amovible supraimplantaire métal  7 dents</t>
  </si>
  <si>
    <t>prothèse amovible supraimplantaire métal  8 dents</t>
  </si>
  <si>
    <t>prothèse amovible supraimplantaire métal  9 dents</t>
  </si>
  <si>
    <t>HBLD236</t>
  </si>
  <si>
    <t>prothèse amovible supraimplantaire métal  10 dents</t>
  </si>
  <si>
    <t>prothèse amovible supraimplantaire métal  11 dents</t>
  </si>
  <si>
    <t>prothèse amovible supraimplantaire métal  12 dents</t>
  </si>
  <si>
    <t>prothèse amovible supraimplantaire métal  13 dents</t>
  </si>
  <si>
    <t>prothèse amovible supraimplantaire métal  14 dents</t>
  </si>
  <si>
    <t>HBLD217</t>
  </si>
  <si>
    <t>prothèse amovible supraimplantaire métal  28 dents</t>
  </si>
  <si>
    <t>HBLD171</t>
  </si>
  <si>
    <t>Prothèse amovible supraimplantaire résine</t>
  </si>
  <si>
    <t>prothèse amovible supraimplantaire résine 1 dent</t>
  </si>
  <si>
    <t>HBLD132</t>
  </si>
  <si>
    <t>prothèse amovible supraimplantaire résine  2 dents</t>
  </si>
  <si>
    <t>prothèse amovible supraimplantaire résine  3 dents</t>
  </si>
  <si>
    <t>prothèse amovible supraimplantaire résine  4 dents</t>
  </si>
  <si>
    <t>prothèse amovible supraimplantaire résine  5 dents</t>
  </si>
  <si>
    <t>prothèse amovible supraimplantaire résine  6 dents</t>
  </si>
  <si>
    <t>prothèse amovible supraimplantaire résine  7 dents</t>
  </si>
  <si>
    <t>prothèse amovible supraimplantaire résine 8 dents</t>
  </si>
  <si>
    <t>prothèse amovible supraimplantaire résine 9 dents</t>
  </si>
  <si>
    <t>HBLD492</t>
  </si>
  <si>
    <t>prothèse amovible supraimplantaire résine 10 dents</t>
  </si>
  <si>
    <t>prothèse amovible supraimplantaire résine  11 dents</t>
  </si>
  <si>
    <t>prothèse amovible supraimplantaire résine 12 dents</t>
  </si>
  <si>
    <t>prothèse amovible supraimplantaire résine  13 dents</t>
  </si>
  <si>
    <t>prothèse amovible supraimplantaire résine  14 dents</t>
  </si>
  <si>
    <t>HBLD118</t>
  </si>
  <si>
    <t>prothèse amovible supraimplantaire résine 28 dents+ pacsi</t>
  </si>
  <si>
    <t>HBLD199</t>
  </si>
  <si>
    <t>Armature métallique adaptée : PACSI</t>
  </si>
  <si>
    <t>Pilier supra implantaire type conus</t>
  </si>
  <si>
    <t>HBLD012</t>
  </si>
  <si>
    <t>Pilier supra implantaire type locator (par locator) ou O-ring</t>
  </si>
  <si>
    <t>Attachement bouton pression implant</t>
  </si>
  <si>
    <t>Overdenture</t>
  </si>
  <si>
    <t>Overdenture retentive conus</t>
  </si>
  <si>
    <t>dent massive</t>
  </si>
  <si>
    <t>changement attachement prothèse supra implantaire</t>
  </si>
  <si>
    <t>HBKD005</t>
  </si>
  <si>
    <t>gouttière occlusale de décompression ou de reconditionnement</t>
  </si>
  <si>
    <t xml:space="preserve">prothèse amovible unique pour enfant </t>
  </si>
  <si>
    <t>Montage directeur sur moulage d'étude</t>
  </si>
  <si>
    <t>1 à 3 dents, laboratoire interne</t>
  </si>
  <si>
    <t>LBMP002</t>
  </si>
  <si>
    <t>1 à 3 dents, laboratoire externe</t>
  </si>
  <si>
    <t>4 à 6 dents, laboratoire interne</t>
  </si>
  <si>
    <t>4 à 6 dents, laboratoire externe</t>
  </si>
  <si>
    <t>7 à 10 dents, laboratoire interne</t>
  </si>
  <si>
    <t xml:space="preserve">7 à 10 dents, laboratoire externe </t>
  </si>
  <si>
    <t>10 a 14 dents, laboratoire interne</t>
  </si>
  <si>
    <t>10 a 14 dents, laboratoire externe</t>
  </si>
  <si>
    <t>Rebasage</t>
  </si>
  <si>
    <t>rebasage prothèse amovible complète ( labo ext)</t>
  </si>
  <si>
    <t>HBMD004</t>
  </si>
  <si>
    <t>rebasage prothèse amovible complète ( labo int)</t>
  </si>
  <si>
    <t>rebasage base souple de prothèse amovible complète</t>
  </si>
  <si>
    <t>HBM004</t>
  </si>
  <si>
    <t>rebasage prothèse amovible partielle ( labo ext)</t>
  </si>
  <si>
    <t>HBMD007</t>
  </si>
  <si>
    <t>rebasage prothèse amovible partielle ( labo int)</t>
  </si>
  <si>
    <t>ANNEXE 6-7 - TARIFS PROTHESES</t>
  </si>
  <si>
    <t>PRESTATIONS : Prothèse fixée</t>
  </si>
  <si>
    <r>
      <t xml:space="preserve">Prothèses </t>
    </r>
    <r>
      <rPr>
        <b/>
        <sz val="11"/>
        <color rgb="FFFF0000"/>
        <rFont val="Calibri"/>
        <family val="2"/>
        <scheme val="minor"/>
      </rPr>
      <t>fixées</t>
    </r>
    <r>
      <rPr>
        <b/>
        <sz val="11"/>
        <rFont val="Calibri"/>
        <family val="2"/>
        <scheme val="minor"/>
      </rPr>
      <t xml:space="preserve"> (sur dents naturelles </t>
    </r>
    <r>
      <rPr>
        <b/>
        <u val="double"/>
        <sz val="11"/>
        <rFont val="Calibri"/>
        <family val="2"/>
        <scheme val="minor"/>
      </rPr>
      <t>ou sur implants)</t>
    </r>
  </si>
  <si>
    <t>Couronnes (tarif global, y compris montant remboursable)</t>
  </si>
  <si>
    <t>Couronne métallique alliage non précieux</t>
  </si>
  <si>
    <t>HBLD038</t>
  </si>
  <si>
    <t>Couronne céramo-métallique incisive, canine ou PM1</t>
  </si>
  <si>
    <t>HBLD634</t>
  </si>
  <si>
    <t>Couronne céramo-métallique PM2</t>
  </si>
  <si>
    <t>HBLD491</t>
  </si>
  <si>
    <t>Couronne céramo-métallique molaire</t>
  </si>
  <si>
    <t>HBLD734</t>
  </si>
  <si>
    <t>Couronne céramique monolithique zircone autre que molaire</t>
  </si>
  <si>
    <t>HBLD350</t>
  </si>
  <si>
    <t>Couronne céramique monolithique zircone molaire</t>
  </si>
  <si>
    <t>HBLD073</t>
  </si>
  <si>
    <t>Couronne céramique monolithique autre que zircone incisive, canine ou PM1</t>
  </si>
  <si>
    <t>HBLD680</t>
  </si>
  <si>
    <t>Couronne céramique monolithique autre que zircone PM2 ou molaire</t>
  </si>
  <si>
    <t>HBLD158</t>
  </si>
  <si>
    <t>Couronne céramo-céramique</t>
  </si>
  <si>
    <t>HBLD403</t>
  </si>
  <si>
    <t>Couronne implanto-portée (CM)</t>
  </si>
  <si>
    <t>HBLD418</t>
  </si>
  <si>
    <t>Couronne implanto-portée (CCM)</t>
  </si>
  <si>
    <t>Couronne implanto-portée (CCC)</t>
  </si>
  <si>
    <t>Couronne implanto-portée (monolithique zircone)</t>
  </si>
  <si>
    <t>Couronne implanto-portée (monolithique hors zircone)</t>
  </si>
  <si>
    <t>Coiffe de recouvrement d'une racine dentaire type conus (coping)</t>
  </si>
  <si>
    <t>Inlay onlay composite</t>
  </si>
  <si>
    <t>HBMD351</t>
  </si>
  <si>
    <t>Inlay onlay céramique</t>
  </si>
  <si>
    <t>HBMD460</t>
  </si>
  <si>
    <t>BRIDGES éléments de base</t>
  </si>
  <si>
    <t>HBLD178, HBLD425, HBLD227, HBLD785, HBLD033, HBLD043, HBLD040</t>
  </si>
  <si>
    <t>1 élément de bridge (métallique)</t>
  </si>
  <si>
    <t>1 élément de bridge RAC0 (céramique monolithique zircone ou non zircone)</t>
  </si>
  <si>
    <t>1 élément de bridge RAC modéré ou libre (céramique monolithique zircone ou non zircone)</t>
  </si>
  <si>
    <t>1 élément de bridge RAC0 (CCM)</t>
  </si>
  <si>
    <t>1 élément de bridge RAC modéré ou libre (CCM)</t>
  </si>
  <si>
    <t>1 élément de bridge (CCC)</t>
  </si>
  <si>
    <t>BRIDGE  éléments supplémentaires</t>
  </si>
  <si>
    <t xml:space="preserve">Pilier métallique supplémentaire </t>
  </si>
  <si>
    <t>Pilier céramo-métallique supplémentaire</t>
  </si>
  <si>
    <t>Pilier céramique monolithique supplémentaire</t>
  </si>
  <si>
    <t>Pilier céramo-céramique supplémentaire</t>
  </si>
  <si>
    <t>Intermédiaire métallique supplémentaire</t>
  </si>
  <si>
    <t>Intermédiaire céramo-métallique supplémentaire</t>
  </si>
  <si>
    <t>Intermediaire céramique monolithique supplémentaire</t>
  </si>
  <si>
    <t>Intermediaire céramo-céramique supplémentaire</t>
  </si>
  <si>
    <t>Elément métallique en extension</t>
  </si>
  <si>
    <t>HBLD088, HBLD750, HBLD411, HBLD321, HBLD465</t>
  </si>
  <si>
    <t>Elément  céramo-métallique en extension</t>
  </si>
  <si>
    <t>Elément  céramique monolithique en extension</t>
  </si>
  <si>
    <t>Elément céramo-céramique en extension</t>
  </si>
  <si>
    <t>RESECELLEMENTS</t>
  </si>
  <si>
    <t>Rescellement d'une ou deux couronne</t>
  </si>
  <si>
    <t>HBMD016</t>
  </si>
  <si>
    <t>Rescellement de trois ou plus coronnes</t>
  </si>
  <si>
    <t>HBMD009</t>
  </si>
  <si>
    <t>Rescellement gratuit</t>
  </si>
  <si>
    <t xml:space="preserve">BRIDGES COLLES (B.C.) (pilier = ancrage coronaire partiel) </t>
  </si>
  <si>
    <t>HBLD466, HBLD414, HBLD179, HBLD453, HBLD093</t>
  </si>
  <si>
    <t>Bridge à ailette CCM</t>
  </si>
  <si>
    <t>Bridge à ailette CCC</t>
  </si>
  <si>
    <t>Bridge à ailette céramique monolithique</t>
  </si>
  <si>
    <t>INLAY, ONLAY, FACETTE</t>
  </si>
  <si>
    <t>Inlay-core panier RAC 0</t>
  </si>
  <si>
    <t>HBLD090</t>
  </si>
  <si>
    <t>Inlay-core panier RAC modéré</t>
  </si>
  <si>
    <t>HBLD745</t>
  </si>
  <si>
    <t>Inlay-core panier RAC libre</t>
  </si>
  <si>
    <t>HBLD245</t>
  </si>
  <si>
    <t xml:space="preserve">Facette composite </t>
  </si>
  <si>
    <t xml:space="preserve">COURONNES PROVISOIRES </t>
  </si>
  <si>
    <t>Couronne provisoire panier RAC 0</t>
  </si>
  <si>
    <t>HBLD490</t>
  </si>
  <si>
    <t>Couronne provisoire panier RAC modéré</t>
  </si>
  <si>
    <t>HBLD724</t>
  </si>
  <si>
    <t>Couronne provisoire panier RAC libre</t>
  </si>
  <si>
    <t>HBLD486</t>
  </si>
  <si>
    <t>Couronne provisoire 2ème génération ou à long terme</t>
  </si>
  <si>
    <t xml:space="preserve">Couronne provisoire sur implant </t>
  </si>
  <si>
    <t>HBLD610</t>
  </si>
  <si>
    <t xml:space="preserve">          Bridge provisoire </t>
  </si>
  <si>
    <t>HBLD034</t>
  </si>
  <si>
    <t>50€/élément</t>
  </si>
  <si>
    <t xml:space="preserve">MONTAGES DIRECTEURS </t>
  </si>
  <si>
    <t>Montage directeur inferieur à 1 à 3 dents (laboratoire externe)</t>
  </si>
  <si>
    <t>Montage directeur inferieur à 4 à 6 dents (laboratoire externe)</t>
  </si>
  <si>
    <t>Montage directeur inferieur à 7 à 10 dents (laboratoire externe)</t>
  </si>
  <si>
    <t>Montage directeur inferieur à 11 à 14 dents (laboratoire externe)</t>
  </si>
  <si>
    <t>Montage directeur inferieur à 1 à 3 dents (laboratoire interne)</t>
  </si>
  <si>
    <t>Montage directeur inferieur à 4 à 6 dents (laboratoire interne)</t>
  </si>
  <si>
    <t>Montage directeur inferieur à 7 à 10 dents (laboratoire interne)</t>
  </si>
  <si>
    <t>Montage directeur inferieur à 11 à 14 dents (laboratoire interne)</t>
  </si>
  <si>
    <t>Wax up (modélisation par cire ajoutée)</t>
  </si>
  <si>
    <t>HBMD014</t>
  </si>
  <si>
    <t>15 € par élément</t>
  </si>
  <si>
    <t>ANNEXE 6-8 - TARIFS IMPLANTOLOGIE</t>
  </si>
  <si>
    <t>PRESTATIONS : Implantologie</t>
  </si>
  <si>
    <t>Chirurgie</t>
  </si>
  <si>
    <t>Greffe osseuse secteur 1-3 dents</t>
  </si>
  <si>
    <t>Greffe osseuse secteur 4-6 dents</t>
  </si>
  <si>
    <t>Greffe osseuse secteur &gt; 7 dents</t>
  </si>
  <si>
    <t>Prélèvement autogreffe osseuse</t>
  </si>
  <si>
    <t>PAFA010</t>
  </si>
  <si>
    <t>Soulevé de la membrane sinusienne lors d'une pose d'implant, sans apport de matériau</t>
  </si>
  <si>
    <t xml:space="preserve">Expansion de crête </t>
  </si>
  <si>
    <t>Comblement par technique de Summers(materiau compris)</t>
  </si>
  <si>
    <t>GBBA002</t>
  </si>
  <si>
    <t>Comblement latéral d'un sinus (matériau et membrane éventuelle compris)</t>
  </si>
  <si>
    <t>comblement bilatéral des sinus maxillaires</t>
  </si>
  <si>
    <t>GBBA364</t>
  </si>
  <si>
    <t>Transplantation dent sur arcade</t>
  </si>
  <si>
    <t>Confection d'une réplique pour transplantation</t>
  </si>
  <si>
    <t>Implants</t>
  </si>
  <si>
    <t xml:space="preserve">    Pose d' implants</t>
  </si>
  <si>
    <t>Pose d'1 implant</t>
  </si>
  <si>
    <t>LBLD015</t>
  </si>
  <si>
    <t>Pose 2 implants</t>
  </si>
  <si>
    <t>LBLD010</t>
  </si>
  <si>
    <t>Pose 3 implants</t>
  </si>
  <si>
    <t>LBLD013</t>
  </si>
  <si>
    <t>Pose 4 implants</t>
  </si>
  <si>
    <t>LBLD014</t>
  </si>
  <si>
    <t>Pose 5 implants</t>
  </si>
  <si>
    <t>LBLD020</t>
  </si>
  <si>
    <t>Pose 6 implants</t>
  </si>
  <si>
    <t>LBLD025</t>
  </si>
  <si>
    <t>Pose 7 implants</t>
  </si>
  <si>
    <t>Pose 8 implants</t>
  </si>
  <si>
    <t>Pose d'un implant supplémentaire</t>
  </si>
  <si>
    <t>Pose d'1 implant   (programme universitaire)</t>
  </si>
  <si>
    <t>Pose  2 implants (programme universitaire)</t>
  </si>
  <si>
    <t>"Activation" = stade 2 (mise à jour)</t>
  </si>
  <si>
    <t>mise à jour d'1 implant</t>
  </si>
  <si>
    <t>LAPB002</t>
  </si>
  <si>
    <t>mise à jour d'1 implant supplémentaire (jusqu'au 10e)</t>
  </si>
  <si>
    <t>mise à jour de 11 implants ou plus</t>
  </si>
  <si>
    <t>LAPB288</t>
  </si>
  <si>
    <t>Guides (facturés en cas de non pose d'implant après étude pré implantaire)</t>
  </si>
  <si>
    <t>Guide radio ou chirurgical  1 a 3 implants Laboratoire interne</t>
  </si>
  <si>
    <t>HBLD056 ou  HBLD057</t>
  </si>
  <si>
    <t>Guide radio ou chirurgical 4 a 6 implants  Laboratoire interne</t>
  </si>
  <si>
    <t>HBLD078 ou HBLD084</t>
  </si>
  <si>
    <t>Guide CFAO 1 a 5 implants</t>
  </si>
  <si>
    <t>Guide CFAO  6 a 8 implants</t>
  </si>
  <si>
    <t>Bilan radio pré implantaire en 3 D</t>
  </si>
  <si>
    <t>Dépose d'implant (posé hors du CSD)</t>
  </si>
  <si>
    <t>1 implant</t>
  </si>
  <si>
    <t>LBGA004</t>
  </si>
  <si>
    <t>chaque implant supplémentaire</t>
  </si>
  <si>
    <t>LBGA003 à LBGA113</t>
  </si>
  <si>
    <t>Prothèses sur implant (voir aussi 8.1- Prothèses scellées)</t>
  </si>
  <si>
    <t>Pilier prothétique implantaire standard</t>
  </si>
  <si>
    <t>Pilier prothétique implantaire sur mesure</t>
  </si>
  <si>
    <t>Pilier conique</t>
  </si>
  <si>
    <t>LBLD019 et suivants</t>
  </si>
  <si>
    <t>Couronne implantoportée</t>
  </si>
  <si>
    <t>Couronne provisoire sur implant réalisée au fauteuil</t>
  </si>
  <si>
    <t>Brige provisoire sur implant par élément</t>
  </si>
  <si>
    <t>Pilier bridge implantoporté ceramo metal</t>
  </si>
  <si>
    <t>Inter bridge implantoporté ceramo métal</t>
  </si>
  <si>
    <t>Barre de conjonction ou infrastructure prothétique sur 2 implants</t>
  </si>
  <si>
    <t>LBLD034</t>
  </si>
  <si>
    <t>Barre de conjonction ou infrastructure prothétique : supplément par implant au-delà de 2</t>
  </si>
  <si>
    <t>LBLD057</t>
  </si>
  <si>
    <t>Barre de conjonction sur 6 implants</t>
  </si>
  <si>
    <t>LBLD57</t>
  </si>
  <si>
    <t>Fausse gencive</t>
  </si>
  <si>
    <t>Prothèse résine transvissée sur implant (Ajouter barre de conjonction)</t>
  </si>
  <si>
    <t>HBLD030</t>
  </si>
  <si>
    <t>Prothèse complète provisoire résine vissée</t>
  </si>
  <si>
    <t>Attachement Locator (le premier)</t>
  </si>
  <si>
    <t>LBLD019</t>
  </si>
  <si>
    <t>attachement Locator( deux)</t>
  </si>
  <si>
    <t>LBLD073</t>
  </si>
  <si>
    <t>Ablation de prothèse dentaire implantoportée</t>
  </si>
  <si>
    <t>HBGD009</t>
  </si>
  <si>
    <t>ANNEXE 6-9 - TARIFS PEDODONTIE</t>
  </si>
  <si>
    <t>PRESTATIONS : Pédodontie</t>
  </si>
  <si>
    <t>Odontologie Pédiatrique</t>
  </si>
  <si>
    <t>Prothèses adjointe enfant</t>
  </si>
  <si>
    <t>1 appareil</t>
  </si>
  <si>
    <t>2 appareils</t>
  </si>
  <si>
    <t>Mainteneurs d'espace</t>
  </si>
  <si>
    <t>Mainteneur d'espace interdentaire unitaire scellé</t>
  </si>
  <si>
    <t>HBLD006</t>
  </si>
  <si>
    <t>Arc de maintien d'espace interdentaire sans dent prothétique</t>
  </si>
  <si>
    <t>HBLD001</t>
  </si>
  <si>
    <t>Arc de maintien d'espace interdentaire avec dent prothétique</t>
  </si>
  <si>
    <t>HBLD003</t>
  </si>
  <si>
    <t>Coiffe pédodontique préformée</t>
  </si>
  <si>
    <t xml:space="preserve">Application topique intrabuccale de fluorure (Silver Diamine Fluor).     </t>
  </si>
  <si>
    <t>M.E.O.P.A. par séance (PED 08)</t>
  </si>
  <si>
    <t xml:space="preserve">Pose d'un appareillage de protection dentomaxillaire </t>
  </si>
  <si>
    <t>ANNEXE 6-10 - TARIFS ORTHODONTIE FACIALE</t>
  </si>
  <si>
    <t>PRESTATIONS : Ortho donto faciale</t>
  </si>
  <si>
    <t>ORTHOPÉDIE DENTO-FACIALE</t>
  </si>
  <si>
    <t xml:space="preserve">Semestre traitement interceptif fonctionnel (éducateurs fonctionnels) </t>
  </si>
  <si>
    <t>TO90</t>
  </si>
  <si>
    <t xml:space="preserve">Semestre traitement interceptif squelettique et/ou multi-attaches partiel </t>
  </si>
  <si>
    <t xml:space="preserve">Semestre traitement multi-attaches vestibulaire métallique enfant de moins de 16 ans </t>
  </si>
  <si>
    <t xml:space="preserve">Semestre  traitement multi-attaches vestibulaire céramique enfant de moins de 16 ans </t>
  </si>
  <si>
    <t>Semestre traitement multi-attaches vestibulaire métallique enfant de moins de 16 ans porteur de séquelles de FLAP</t>
  </si>
  <si>
    <t>TO100</t>
  </si>
  <si>
    <t>Semestre traitement multi-attaches vestibulaire céramique enfant de moins de 16 ans porteur de séquelles de FLAP</t>
  </si>
  <si>
    <t>Semestre traitement multi-attaches vestibulaire métallique enfant de moins de 16 ans patient CMU</t>
  </si>
  <si>
    <t xml:space="preserve">Semestre traitement multi-attaches lingual enfant de moins de 16 ans </t>
  </si>
  <si>
    <t>T090</t>
  </si>
  <si>
    <t>Semestre traitement multi-attaches lingual enfant de moins de 16 ans ayant une fente labio-alvéolo-palatine</t>
  </si>
  <si>
    <t xml:space="preserve">Bilan orthodontique Adulte </t>
  </si>
  <si>
    <t>Traitement partiel vestibulaire métallique adulte 6 mois (hors contention)</t>
  </si>
  <si>
    <t>Traitement partiel vestibulaire céramique adulte 6 mois  (hors contention)</t>
  </si>
  <si>
    <t>Traitement vestibulaire métallique adulte 12 mois  (hors contention)</t>
  </si>
  <si>
    <t>Traitement vestibulaire céramique adulte 12 mois  (hors contention)</t>
  </si>
  <si>
    <t>Traitement vestibulaire métallique adulte 18 mois  (hors contention)</t>
  </si>
  <si>
    <t>Traitement vestibulaire céramique adulte 18 mois  (hors contention)</t>
  </si>
  <si>
    <t>Traitement vestibulaire métallique adulte 24 mois  (hors contention)</t>
  </si>
  <si>
    <t>Traitement vestibulaire céramique adulte 24 mois  (hors contention)</t>
  </si>
  <si>
    <t>Traitement vestibulaire métallique adulte 30 mois et plus  (hors contention)</t>
  </si>
  <si>
    <t>Traitement vestibulaire céramique adulte 30 mois et plus  (hors contention)</t>
  </si>
  <si>
    <t>Traitement vestibulaire métallique adulte 18 mois nécessitant une chirurgie maxillo-faciale  (hors contention)</t>
  </si>
  <si>
    <t>T090 x  1</t>
  </si>
  <si>
    <t>Traitement vestibulaire céramique adulte 18 mois nécessitant une chirurgie maxillo-faciale  (hors contention)</t>
  </si>
  <si>
    <t>Traitement vestibulaire métallique adulte 24 mois nécessitant une chirurgie maxillo-faciale  (hors contention)</t>
  </si>
  <si>
    <t>Traitement vestibulaire céramique adulte 24 mois nécessitant une chirurgie maxillo-faciale  (hors contention)</t>
  </si>
  <si>
    <t>Traitement vestibulaire métallique adulte 30 mois et plus nécessitant une chirurgie maxillo-faciale  (hors contention)</t>
  </si>
  <si>
    <t>Traitement vestibulaire céramique adulte 30 mois et plus nécessitant une chirurgie maxillo-faciale  (hors contention)</t>
  </si>
  <si>
    <t>Semestre traitement vestibulaire métallique étudiant CSERD :</t>
  </si>
  <si>
    <t xml:space="preserve">Semestre traitement vestibulaire céramique étudiant CSERD </t>
  </si>
  <si>
    <t xml:space="preserve">400*€/2 premiers 350€ ensuite </t>
  </si>
  <si>
    <t>Semestre traitement vestibulaire métallique étudiant CSERD  nécessitant une chirurgie maxillo-faciale  :</t>
  </si>
  <si>
    <t>Semestre traitement vestibulaire céramique étudiant CSERD nécessitant une chirurgie maxillo-faciale :</t>
  </si>
  <si>
    <t>Traitement Lingual complet adulte 12 mois  (hors contention)</t>
  </si>
  <si>
    <t>Traitement Lingual complet adulte 18 mois (hors contention)</t>
  </si>
  <si>
    <t>Traitement Lingual complet adulte 24 mois et au delà (hors contention)</t>
  </si>
  <si>
    <t>Traitement Lingual complet adulte 18 mois nécessitant une chirurgie maxillo-faciale </t>
  </si>
  <si>
    <t>Traitement Lingual complet adulte 24 mois et au delà nécessitant une chirurgie maxillo-faciale (hors contention)</t>
  </si>
  <si>
    <t>Traitement Lingual partiel adulte (5/5) bi-maxillaire (hors contention)</t>
  </si>
  <si>
    <t xml:space="preserve">Traitement Lingual partiel enfant moins de 16 ans (5/5) bi-maxillaire </t>
  </si>
  <si>
    <t>Traitement lingual partiel adulte (5/5) Monomaxillaire (hors contention)</t>
  </si>
  <si>
    <t xml:space="preserve">traitement lingual partiel enfant de moins de 16 ans (5/5) Monomaxillaire </t>
  </si>
  <si>
    <t>Semestre traitement lingual étudiant CSERD (hors contention)</t>
  </si>
  <si>
    <t>Semestre traitement lingual étudiant CSERD nécessitant une chirurgie maxillo-faciale (hors contention)</t>
  </si>
  <si>
    <t>T090 x 1</t>
  </si>
  <si>
    <t xml:space="preserve"> Traitement mixte lingual maxillaire / vestibulaire mandibulaire adulte (hors contention)</t>
  </si>
  <si>
    <t>Traitement mixte lingual maxillaire / vestibulaire mandibulaire adulte (hors contention)</t>
  </si>
  <si>
    <t>Traitement mixte lingual maxillaire / vestibulaire mandibulaire adulte nécessitant une chirurgie maxillo-faciale (hors contention)</t>
  </si>
  <si>
    <t xml:space="preserve">Semestre traitement mixte lingual maxillaire / vestibulaire mandibulaire enfant </t>
  </si>
  <si>
    <t>traitement par gouttières light bi-maxillaire adulte 12 mois (hors contention)</t>
  </si>
  <si>
    <t xml:space="preserve">Semestre traitement par gouttières light bi-maxillaire 12 mois enfant de moins de 16 ans </t>
  </si>
  <si>
    <t>traitement par gouttières light monomaxillaire adulte 12 mois (hors contention)</t>
  </si>
  <si>
    <t xml:space="preserve">Semetre traitement par gouttières light monomaxillaire 12 mois  enfant de moins de 16 ans </t>
  </si>
  <si>
    <t>traitement par gouttières complet bi-maxillaire adulte 24 mois (hors contention)</t>
  </si>
  <si>
    <t>traitement par gouttières complet bi-maxillaire adulte nécessitant une chirurgie maxillo-faciale (hors contention)</t>
  </si>
  <si>
    <t>Semestre  traitement par gouttières complet bi-maxillaire enfant moins de 16 ans</t>
  </si>
  <si>
    <t>Ancrage osseux vissé</t>
  </si>
  <si>
    <t>Forfait 4 ancrages osseux vissés et plus</t>
  </si>
  <si>
    <t>Contention  enfant moins de 16 ans (suivi assuré pendant deux ans)</t>
  </si>
  <si>
    <t>TO75</t>
  </si>
  <si>
    <t>Contention  adulte (suivi assuré pendant deux ans)</t>
  </si>
  <si>
    <t>Contention  étudiant CSERD  (suivi assuré pendant deux ans)</t>
  </si>
  <si>
    <t>Réparation d’une contention  fixe et suivi assuré durant deux ans / Patient du CHR (au delà des deux ans de la contention initiale)</t>
  </si>
  <si>
    <t xml:space="preserve">Réparation d’une contention  fixe et suivi assuré durant deux ans / Patient extérieur au CHR </t>
  </si>
  <si>
    <t xml:space="preserve">Dépose d’une contention  fixe / Patient extérieur au CHR </t>
  </si>
  <si>
    <t>Confection d’une gouttière de contention amovible et suivi assuré durant deux ans / Patient du CHR (au delà des deux ans de la contention initiale)</t>
  </si>
  <si>
    <t xml:space="preserve">Confection d’une gouttière de contention amovible et suivi assuré durant deux ans / Patient extérieur au CHR </t>
  </si>
  <si>
    <t xml:space="preserve">Débaguage  / Patient extérieur au CHR </t>
  </si>
  <si>
    <t>6-4- Parodontologie</t>
  </si>
  <si>
    <t>6-3- Occlusodontie</t>
  </si>
  <si>
    <t>6-5- Odonto Conservatrice</t>
  </si>
  <si>
    <t>6-6- Prothèses adjointes</t>
  </si>
  <si>
    <t>6-8-  Implantologie</t>
  </si>
  <si>
    <t>6-7- Prothèses</t>
  </si>
  <si>
    <t>6-9- Pédodontie</t>
  </si>
  <si>
    <t>6-10- Ortho donto faciale</t>
  </si>
  <si>
    <t>CF ANNEXE 6-4</t>
  </si>
  <si>
    <t>CF ANNEXE 6-5</t>
  </si>
  <si>
    <t>CF ANNEXE 6-6</t>
  </si>
  <si>
    <t>CF ANNEXE 6-7</t>
  </si>
  <si>
    <t>CF ANNEXE 6-8</t>
  </si>
  <si>
    <t>CF ANNEXE 6-9</t>
  </si>
  <si>
    <t>CF ANNEXE 6-10</t>
  </si>
  <si>
    <t>CF ANNEXE 4-1</t>
  </si>
  <si>
    <t>L'évaluation et la prise en charge des adolescents auteurs d'agressions sexuelles</t>
  </si>
  <si>
    <t xml:space="preserve">Prise en charge de groupes chez les auteurs de violences sexuelles </t>
  </si>
  <si>
    <t xml:space="preserve">Non </t>
  </si>
  <si>
    <r>
      <rPr>
        <b/>
        <sz val="9"/>
        <rFont val="Arial"/>
        <family val="2"/>
      </rPr>
      <t>SELF-</t>
    </r>
    <r>
      <rPr>
        <sz val="9"/>
        <rFont val="Arial"/>
        <family val="2"/>
      </rPr>
      <t xml:space="preserve"> Unité tarifaire du système monétique pour les professionnels extérieurs</t>
    </r>
  </si>
  <si>
    <t>7 unités tarifaire (entrée+plat complet+fromage+dessert)</t>
  </si>
  <si>
    <r>
      <rPr>
        <b/>
        <sz val="9"/>
        <rFont val="Arial"/>
        <family val="2"/>
      </rPr>
      <t xml:space="preserve">TRAITEUR CHU </t>
    </r>
    <r>
      <rPr>
        <sz val="9"/>
        <rFont val="Arial"/>
        <family val="2"/>
      </rPr>
      <t>- Traiteur plateau repas / réunion de travail CHU</t>
    </r>
  </si>
  <si>
    <r>
      <rPr>
        <b/>
        <sz val="9"/>
        <rFont val="Arial"/>
        <family val="2"/>
      </rPr>
      <t>TRAITEUR EXTERNE</t>
    </r>
    <r>
      <rPr>
        <sz val="9"/>
        <rFont val="Arial"/>
        <family val="2"/>
      </rPr>
      <t xml:space="preserve"> - Buffet supérieur par personne</t>
    </r>
  </si>
  <si>
    <r>
      <rPr>
        <b/>
        <sz val="9"/>
        <rFont val="Arial"/>
        <family val="2"/>
      </rPr>
      <t>TRAITEUR EXTERNE-</t>
    </r>
    <r>
      <rPr>
        <sz val="9"/>
        <rFont val="Arial"/>
        <family val="2"/>
      </rPr>
      <t xml:space="preserve"> Buffet standard par personne</t>
    </r>
  </si>
  <si>
    <r>
      <rPr>
        <b/>
        <sz val="9"/>
        <rFont val="Arial"/>
        <family val="2"/>
      </rPr>
      <t>TRAITEUR EXTERNE</t>
    </r>
    <r>
      <rPr>
        <sz val="9"/>
        <rFont val="Arial"/>
        <family val="2"/>
      </rPr>
      <t>- Buffet prestige par personne</t>
    </r>
  </si>
  <si>
    <r>
      <rPr>
        <b/>
        <sz val="9"/>
        <rFont val="Arial"/>
        <family val="2"/>
      </rPr>
      <t>TRAITEUR EXTERNE</t>
    </r>
    <r>
      <rPr>
        <sz val="9"/>
        <rFont val="Arial"/>
        <family val="2"/>
      </rPr>
      <t>- Traiteur plateau repas prestige/ réunion de travail</t>
    </r>
  </si>
  <si>
    <r>
      <rPr>
        <b/>
        <sz val="9"/>
        <rFont val="Arial"/>
        <family val="2"/>
      </rPr>
      <t>TRAITEUR EXTERNE</t>
    </r>
    <r>
      <rPr>
        <sz val="9"/>
        <rFont val="Arial"/>
        <family val="2"/>
      </rPr>
      <t xml:space="preserve">- Traiteur plateau repas supérieur / réunion de travail </t>
    </r>
  </si>
  <si>
    <r>
      <rPr>
        <b/>
        <sz val="9"/>
        <rFont val="Arial"/>
        <family val="2"/>
      </rPr>
      <t>TRAITEUR EXTERNE</t>
    </r>
    <r>
      <rPr>
        <sz val="9"/>
        <rFont val="Arial"/>
        <family val="2"/>
      </rPr>
      <t>- Traiteur plateau repas standard / réunion de travail</t>
    </r>
  </si>
  <si>
    <r>
      <rPr>
        <b/>
        <sz val="9"/>
        <rFont val="Arial"/>
        <family val="2"/>
      </rPr>
      <t>TRAITEUR EXTERNE</t>
    </r>
    <r>
      <rPr>
        <sz val="9"/>
        <rFont val="Arial"/>
        <family val="2"/>
      </rPr>
      <t>- Collation - petit déjeuner (viennoiseries ou biscuits + jus de fruit + boisson chaude)</t>
    </r>
  </si>
  <si>
    <t>Groupe AFGSU 2 (tarif individuel pour structures conventionnées dans le cadre d'un groupe de 12 participants)</t>
  </si>
  <si>
    <t>Non pris en charge par l'assurance maladie/ Coût dans le secteur privé 150 € dont 17 € remboursé et max 50 € par les complémentaires</t>
  </si>
  <si>
    <t>Idem</t>
  </si>
  <si>
    <t>Volvic Citron</t>
  </si>
  <si>
    <t>\</t>
  </si>
  <si>
    <t xml:space="preserve">Tropico </t>
  </si>
  <si>
    <t>Bouteille plastique 50 cl NOUVEAU</t>
  </si>
  <si>
    <t>Chausson aux pommes</t>
  </si>
  <si>
    <t>Mini viennoiserie</t>
  </si>
  <si>
    <t>Quiches (saumon, lorraine)</t>
  </si>
  <si>
    <t>Nems</t>
  </si>
  <si>
    <t>Salades en conserve (mexicaine, niçoise…)</t>
  </si>
  <si>
    <t>Gauffres</t>
  </si>
  <si>
    <t>sachet individuel</t>
  </si>
  <si>
    <t>Madeleines</t>
  </si>
  <si>
    <t>Gateaux GERBLE</t>
  </si>
  <si>
    <t>Pringles</t>
  </si>
  <si>
    <t>218,00 €/m2</t>
  </si>
  <si>
    <t>W MOG</t>
  </si>
  <si>
    <t>W753</t>
  </si>
  <si>
    <t>W ZNT8</t>
  </si>
  <si>
    <t>W754</t>
  </si>
  <si>
    <t>W CBA nodopathie</t>
  </si>
  <si>
    <t>W755</t>
  </si>
  <si>
    <t>W DOT nodopathie</t>
  </si>
  <si>
    <t>W756</t>
  </si>
  <si>
    <t>verre 25 cl</t>
  </si>
  <si>
    <t>Oréo, Mars, Lion, Bounty, M'Ms, Nuts, Kinder Delice…</t>
  </si>
  <si>
    <t>Dissolvant</t>
  </si>
  <si>
    <t>Peigne</t>
  </si>
  <si>
    <t>Colorant cheveux</t>
  </si>
  <si>
    <t>Soin des lèvres</t>
  </si>
  <si>
    <t>Lessive main</t>
  </si>
  <si>
    <t>Crème solaire</t>
  </si>
  <si>
    <t>2.5 Fantaisie</t>
  </si>
  <si>
    <t>Chouchous cheveux</t>
  </si>
  <si>
    <t>Barettes fantaisie</t>
  </si>
  <si>
    <t>Pinces fantaisie</t>
  </si>
  <si>
    <t>Bracelets, colliers</t>
  </si>
  <si>
    <t>Bagues fantaisie</t>
  </si>
  <si>
    <t>Lunettes soleil</t>
  </si>
  <si>
    <t>Casquettes, bob</t>
  </si>
  <si>
    <t>Trousses toilette</t>
  </si>
  <si>
    <t>Porte clés</t>
  </si>
  <si>
    <t>Porte-monnaie</t>
  </si>
  <si>
    <t>Formation P.S.C 1 (pour service civique CHU)</t>
  </si>
  <si>
    <t>selon l'évolution de la réglementation</t>
  </si>
  <si>
    <t>Formation FAE ambulancier transports pédiatriques (2jours)</t>
  </si>
  <si>
    <t xml:space="preserve">      Formation FAE Infirmières Education Nationale (2jours)</t>
  </si>
  <si>
    <t>De l'Arrêt Cardio-Respiratpoire à l'extracorporeal cardiopulmonary resuscitation (ECPR), où comment développer une filière " arrêt cardiaque réfractaire " (ACR) (DPC)(1jour)</t>
  </si>
  <si>
    <t xml:space="preserve">Pôle REUNNI </t>
  </si>
  <si>
    <t>TARIF CSD 2025</t>
  </si>
  <si>
    <t>Tarif calculé selon le partenaire (distance) - selon le marché en cours</t>
  </si>
  <si>
    <t>SOINS MEDICAUX DE READAPTATION (SMR)   TJP LOCAL APPLICABLE DEPUIS LE 01/03/2024 ARRETE ARS DU 26/04/2024</t>
  </si>
  <si>
    <r>
      <t>TARIFS DEPENDANCE ET  HEBERGEMENT APPLICABLES  AU 01/05/2024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>ARRETE DU 26/04/2023</t>
    </r>
  </si>
  <si>
    <t>40.67 €</t>
  </si>
  <si>
    <t>48.74 €</t>
  </si>
  <si>
    <t>14.37 €</t>
  </si>
  <si>
    <t>19.17 €</t>
  </si>
  <si>
    <t>27.33 €</t>
  </si>
  <si>
    <t>12.52 €</t>
  </si>
  <si>
    <t xml:space="preserve">L'unité </t>
  </si>
  <si>
    <t xml:space="preserve">Tarif par page </t>
  </si>
  <si>
    <t>Pôle Mouvement et Reconstruction</t>
  </si>
  <si>
    <t>Recyclage AFGSU 1 Etablissements non conventionnés et tous publics (par participant)</t>
  </si>
  <si>
    <t>Recyclage AFGSU 1 Etablissement  publics de soins et collectivités locales conventionnés  ( par participant)</t>
  </si>
  <si>
    <t>Recyclage AFGSU 1 Formation continue CHU et GHT CHU MTP (par participant)</t>
  </si>
  <si>
    <t>Groupe AFGSU 1 Tous publics (tarif de groupe )</t>
  </si>
  <si>
    <t>10 apprenants payants pour 12 participants</t>
  </si>
  <si>
    <t>Groupe AFGSU 1 Etablissements conventionnés (tarif de groupe )</t>
  </si>
  <si>
    <r>
      <t xml:space="preserve">Groupe AFGSU 2 (tarif d'un groupe de 12 participants pour </t>
    </r>
    <r>
      <rPr>
        <sz val="9"/>
        <rFont val="Arial"/>
        <family val="2"/>
      </rPr>
      <t>structures conventionnées</t>
    </r>
  </si>
  <si>
    <t>9 apprenants payants pour 12 participants</t>
  </si>
  <si>
    <t>Tarif individuel pour structure conventionnée dans le cadre d'un groupe de 12 participants</t>
  </si>
  <si>
    <t>AFGSU 2 médicale Tous Publics</t>
  </si>
  <si>
    <t>AFGSU 2 médicale pour établissements conventionnés</t>
  </si>
  <si>
    <t>AFGSU 2 Formation continue CHU et GHT CHU MTP</t>
  </si>
  <si>
    <t>Recyclage AFGSU 2 Etablissements non conventionnés et tous publics (par participant)</t>
  </si>
  <si>
    <t>Recyclage AFGSU 2 Etablissement  publics de soins et collectivités locales conventionnés  ( par participant)</t>
  </si>
  <si>
    <t>Recyclage AFGSU 2 Formation continue CHU et GHT CHU MTP (par participant)</t>
  </si>
  <si>
    <t>Etablissements publics de soins ou collectivités locales conventionnées ou instituts de formation ou Formation continue du CHU MTP (par participant)</t>
  </si>
  <si>
    <t>Prise en charge des situations d'urgences en médecine péri-opératoire et tout particulièrement en chirurgie cardiaque thoracique et vasculaire. Mise en place et gestion des abord vasculaire nécessaire (DPC) (1 jour)</t>
  </si>
  <si>
    <t xml:space="preserve">      Formation à la régulation médicale en C15 permanence des soins (par participant)</t>
  </si>
  <si>
    <t xml:space="preserve">     Médecins correspondants SAMU (MCS) et IDE correspondants SAMU (ICS) - Actualisation annuelle (par participant) (4 jours)</t>
  </si>
  <si>
    <t xml:space="preserve">     Formation Action simulation en santé Générique (par participant 7h)</t>
  </si>
  <si>
    <t xml:space="preserve">     Formations Action GESTION CRISES UNITé SISMO (la journée)</t>
  </si>
  <si>
    <t xml:space="preserve">     Formations Action SIMUSIN (la journée)</t>
  </si>
  <si>
    <t xml:space="preserve">     Formations Action SIMURG (la journée)</t>
  </si>
  <si>
    <t xml:space="preserve">     Formations Action SIMRADIO/ECHO (la journée)</t>
  </si>
  <si>
    <t xml:space="preserve">     Formations Action SIMUSIC (la journée)</t>
  </si>
  <si>
    <t xml:space="preserve">     Formations Action SIMUTEC (la journée)</t>
  </si>
  <si>
    <t xml:space="preserve">     Formations Action SIMALLER (la journée)</t>
  </si>
  <si>
    <t xml:space="preserve">     Formation action en salle de naissance (la journée)</t>
  </si>
  <si>
    <t xml:space="preserve">     Actualisation des compétences des équipes SMUR (par participant)</t>
  </si>
  <si>
    <t xml:space="preserve">     Gestion paramédiale d'un polytraumatisé admis en salle de déchocage pluriprofessionnel (DAR A) (1 jour)</t>
  </si>
  <si>
    <t xml:space="preserve">     Prise en charge de l'urgence périnatale (21h) (par participant) (au CHU)</t>
  </si>
  <si>
    <t xml:space="preserve">     Mise à jour des compétences en périnatalité pour l'équipe soignante (14h) (par participant) (sur site demandeur)</t>
  </si>
  <si>
    <t>ANNEXE 13 - TARIFS JOURNALIERS DE PRESTATIONS (TJP) APPLICABLES AU 01/03/2024 CHU MONTPELLIER ARRETE ARS 2024/1257</t>
  </si>
  <si>
    <t>ANNEXE 14 - FORFAIT URGENCES</t>
  </si>
  <si>
    <t xml:space="preserve">3 - PRESTATIONS SOCIALES </t>
  </si>
  <si>
    <t>Formation Pré-Hospitalier Pédiatrie - Personnel non médical</t>
  </si>
  <si>
    <t>Formation Maîtrise du damage contol surgery appliqué à la phase pré-hospitalière et d'admission hospitalière (1 journée) - Personnel non médical</t>
  </si>
  <si>
    <t>Formation Maîtrise du damage contol surgery appliqué à la phase pré-hospitalière et d'admission hospitalière (1 journée) - Personnel médical</t>
  </si>
  <si>
    <t>ANNEXE 4-1 - DROITS D'INSCRIPTION CESU</t>
  </si>
  <si>
    <t xml:space="preserve">unité </t>
  </si>
  <si>
    <t xml:space="preserve">paquet 600 g </t>
  </si>
  <si>
    <t xml:space="preserve">paquet 230 g </t>
  </si>
  <si>
    <t xml:space="preserve">boîte </t>
  </si>
  <si>
    <t xml:space="preserve">flacon 80 ml </t>
  </si>
  <si>
    <t xml:space="preserve">flacon </t>
  </si>
  <si>
    <t>Sandwich  - Fromage - Jambon cuit - Blanc de poulet - fromage et/ou crudités</t>
  </si>
  <si>
    <t>Hot Dog</t>
  </si>
  <si>
    <t>Pasta Box\ plats cuisinés divers</t>
  </si>
  <si>
    <t>Tic-Tac,</t>
  </si>
  <si>
    <r>
      <t>Boule Coco,</t>
    </r>
    <r>
      <rPr>
        <sz val="11"/>
        <rFont val="Calibri"/>
        <family val="2"/>
        <scheme val="minor"/>
      </rPr>
      <t xml:space="preserve"> oursons chocolat</t>
    </r>
  </si>
  <si>
    <r>
      <t xml:space="preserve">Kinder </t>
    </r>
    <r>
      <rPr>
        <sz val="11"/>
        <rFont val="Calibri"/>
        <family val="2"/>
        <scheme val="minor"/>
      </rPr>
      <t>Bueno</t>
    </r>
  </si>
  <si>
    <t>Ce tarif n'intrègre pas les charges détaillées ci-dessous.</t>
  </si>
  <si>
    <t>Tarifs Publics 2025 TTC</t>
  </si>
  <si>
    <t>12-2 Conseil aux voyageurs et vaccinations</t>
  </si>
  <si>
    <t>12-3 Produits pharmaceutiques facturés aux établissements de Santé dans le cadre de dépannage (frais de gestion)</t>
  </si>
  <si>
    <t>12-4 Caution pour prêt de moniteur cardio respiratoire (Enregistrement cardio respiratoire du nourrisson)</t>
  </si>
  <si>
    <t>12-5  Bilan de santé des avocats et des notaires</t>
  </si>
  <si>
    <t>12-6 Soins de Pédicurie classiques</t>
  </si>
  <si>
    <t>12-7 Tarif de rétrocession de collyres de serum autologue (CSA)</t>
  </si>
  <si>
    <t>12-8 Création d'un tarif pour les Greffes Ilots de langherans</t>
  </si>
  <si>
    <t>12-9 Tarif de distribution - Cession des greffons de la banque de tissus du CHU de Montpellier</t>
  </si>
  <si>
    <t>W801</t>
  </si>
  <si>
    <t>DIAGNOSTIC MOLECULAIRE RAPIDE DES ANEUPLOIDIES 13, 18, 21</t>
  </si>
  <si>
    <t>DIAG MOL RAP ANEUPLO 13,18,21</t>
  </si>
  <si>
    <t>ANNEXE 1-4 - ATELIERS THERAPEUTIQUES</t>
  </si>
  <si>
    <t>ANNEXE 11-1 - TARIFS DE CHIRURGIE ESTHETIQUE</t>
  </si>
  <si>
    <t>ANNEXE 12-10 - TARIFS DE DISTRIBUTION-CESSION DES GREFFONS DE LA BANQUE DE TISSUS DU CHU DE MONTPELLIER pour 2025</t>
  </si>
  <si>
    <t>Tarif  2024 TTC</t>
  </si>
  <si>
    <t>Tarif  2025 TTC</t>
  </si>
  <si>
    <t>12-7 - Tarif de rétrocession de collyres de serum autologue (CSA)</t>
  </si>
  <si>
    <t>Pôle NSTC et  Mouvement et Reconstruction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</si>
</sst>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0.0%"/>
    <numFmt numFmtId="167" formatCode="#,##0\ &quot;€&quot;"/>
    <numFmt numFmtId="168" formatCode="_-* #,##0.00\ [$€-1]_-;\-* #,##0.00\ [$€-1]_-;_-* &quot;-&quot;??\ [$€-1]_-"/>
    <numFmt numFmtId="169" formatCode="#,##0.000\ &quot;€&quot;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rgb="FF7030A0"/>
      <name val="Arial"/>
      <family val="2"/>
    </font>
    <font>
      <b/>
      <sz val="10"/>
      <color theme="1"/>
      <name val="Arial"/>
      <family val="2"/>
    </font>
    <font>
      <b/>
      <i/>
      <sz val="11"/>
      <color theme="5"/>
      <name val="Arial"/>
      <family val="2"/>
    </font>
    <font>
      <b/>
      <i/>
      <sz val="11"/>
      <color rgb="FF00B0F0"/>
      <name val="Arial"/>
      <family val="2"/>
    </font>
    <font>
      <u/>
      <sz val="9"/>
      <name val="Arial"/>
      <family val="2"/>
    </font>
    <font>
      <u/>
      <sz val="1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</font>
    <font>
      <b/>
      <u/>
      <sz val="12"/>
      <name val="Arial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double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  <family val="1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D9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  <xf numFmtId="0" fontId="18" fillId="0" borderId="0" applyNumberForma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12" borderId="0" applyNumberFormat="0" applyBorder="0" applyAlignment="0" applyProtection="0"/>
    <xf numFmtId="0" fontId="30" fillId="13" borderId="0" applyNumberFormat="0" applyBorder="0" applyAlignment="0" applyProtection="0"/>
    <xf numFmtId="43" fontId="1" fillId="0" borderId="0" applyFont="0" applyFill="0" applyBorder="0" applyAlignment="0" applyProtection="0"/>
  </cellStyleXfs>
  <cellXfs count="699">
    <xf numFmtId="0" fontId="0" fillId="0" borderId="0" xfId="0"/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horizontal="left" vertical="center" wrapText="1"/>
    </xf>
    <xf numFmtId="165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left" vertical="center" wrapText="1"/>
    </xf>
    <xf numFmtId="165" fontId="6" fillId="4" borderId="7" xfId="1" applyNumberFormat="1" applyFont="1" applyFill="1" applyBorder="1" applyAlignment="1">
      <alignment horizontal="center" vertical="center"/>
    </xf>
    <xf numFmtId="9" fontId="6" fillId="4" borderId="7" xfId="1" applyNumberFormat="1" applyFont="1" applyFill="1" applyBorder="1" applyAlignment="1">
      <alignment horizontal="center" vertical="center"/>
    </xf>
    <xf numFmtId="2" fontId="6" fillId="4" borderId="7" xfId="1" applyNumberFormat="1" applyFont="1" applyFill="1" applyBorder="1" applyAlignment="1">
      <alignment horizontal="center" vertical="center"/>
    </xf>
    <xf numFmtId="2" fontId="6" fillId="3" borderId="7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left" vertical="center" wrapText="1"/>
    </xf>
    <xf numFmtId="2" fontId="6" fillId="4" borderId="7" xfId="1" applyNumberFormat="1" applyFont="1" applyFill="1" applyBorder="1"/>
    <xf numFmtId="165" fontId="6" fillId="4" borderId="7" xfId="1" applyNumberFormat="1" applyFont="1" applyFill="1" applyBorder="1" applyAlignment="1">
      <alignment horizontal="center" vertical="center" wrapText="1"/>
    </xf>
    <xf numFmtId="2" fontId="6" fillId="4" borderId="7" xfId="1" applyNumberFormat="1" applyFont="1" applyFill="1" applyBorder="1" applyAlignment="1">
      <alignment horizontal="center" vertical="center" wrapText="1"/>
    </xf>
    <xf numFmtId="165" fontId="5" fillId="4" borderId="7" xfId="1" applyNumberFormat="1" applyFont="1" applyFill="1" applyBorder="1" applyAlignment="1">
      <alignment horizontal="center" vertical="center" wrapText="1"/>
    </xf>
    <xf numFmtId="2" fontId="5" fillId="4" borderId="7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vertical="center" wrapText="1"/>
    </xf>
    <xf numFmtId="165" fontId="2" fillId="4" borderId="7" xfId="0" applyNumberFormat="1" applyFont="1" applyFill="1" applyBorder="1" applyAlignment="1">
      <alignment horizontal="center" vertical="center"/>
    </xf>
    <xf numFmtId="9" fontId="2" fillId="4" borderId="7" xfId="0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vertical="center" wrapText="1"/>
    </xf>
    <xf numFmtId="165" fontId="7" fillId="4" borderId="7" xfId="1" applyNumberFormat="1" applyFont="1" applyFill="1" applyBorder="1" applyAlignment="1">
      <alignment vertical="center" wrapText="1"/>
    </xf>
    <xf numFmtId="166" fontId="6" fillId="4" borderId="7" xfId="1" applyNumberFormat="1" applyFont="1" applyFill="1" applyBorder="1" applyAlignment="1">
      <alignment horizontal="center" vertical="center"/>
    </xf>
    <xf numFmtId="166" fontId="6" fillId="3" borderId="7" xfId="1" applyNumberFormat="1" applyFont="1" applyFill="1" applyBorder="1" applyAlignment="1">
      <alignment horizontal="center" vertical="center"/>
    </xf>
    <xf numFmtId="166" fontId="6" fillId="3" borderId="7" xfId="1" quotePrefix="1" applyNumberFormat="1" applyFont="1" applyFill="1" applyBorder="1" applyAlignment="1">
      <alignment horizontal="center" vertical="center"/>
    </xf>
    <xf numFmtId="166" fontId="6" fillId="4" borderId="7" xfId="1" applyNumberFormat="1" applyFont="1" applyFill="1" applyBorder="1" applyAlignment="1">
      <alignment horizontal="center" vertical="center" wrapText="1"/>
    </xf>
    <xf numFmtId="9" fontId="6" fillId="2" borderId="7" xfId="1" applyNumberFormat="1" applyFont="1" applyFill="1" applyBorder="1" applyAlignment="1">
      <alignment horizontal="center" vertical="center"/>
    </xf>
    <xf numFmtId="9" fontId="6" fillId="3" borderId="7" xfId="1" applyNumberFormat="1" applyFont="1" applyFill="1" applyBorder="1" applyAlignment="1">
      <alignment horizontal="center" vertical="center"/>
    </xf>
    <xf numFmtId="9" fontId="6" fillId="3" borderId="7" xfId="1" quotePrefix="1" applyNumberFormat="1" applyFont="1" applyFill="1" applyBorder="1" applyAlignment="1">
      <alignment horizontal="center" vertical="center"/>
    </xf>
    <xf numFmtId="9" fontId="6" fillId="4" borderId="7" xfId="1" applyNumberFormat="1" applyFont="1" applyFill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left" vertical="center" wrapText="1"/>
    </xf>
    <xf numFmtId="165" fontId="6" fillId="4" borderId="8" xfId="1" applyNumberFormat="1" applyFont="1" applyFill="1" applyBorder="1" applyAlignment="1">
      <alignment horizontal="center" vertical="center"/>
    </xf>
    <xf numFmtId="2" fontId="6" fillId="4" borderId="8" xfId="1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horizontal="left" vertical="center" wrapText="1"/>
    </xf>
    <xf numFmtId="9" fontId="6" fillId="3" borderId="8" xfId="1" applyNumberFormat="1" applyFont="1" applyFill="1" applyBorder="1" applyAlignment="1">
      <alignment horizontal="center" vertical="center"/>
    </xf>
    <xf numFmtId="165" fontId="6" fillId="3" borderId="8" xfId="1" applyNumberFormat="1" applyFont="1" applyFill="1" applyBorder="1" applyAlignment="1">
      <alignment horizontal="left" vertical="center"/>
    </xf>
    <xf numFmtId="0" fontId="16" fillId="3" borderId="0" xfId="1" applyFont="1" applyFill="1" applyBorder="1" applyAlignment="1">
      <alignment vertical="center"/>
    </xf>
    <xf numFmtId="0" fontId="1" fillId="0" borderId="0" xfId="0" applyFont="1"/>
    <xf numFmtId="0" fontId="12" fillId="0" borderId="3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5" fillId="2" borderId="9" xfId="1" applyFont="1" applyFill="1" applyBorder="1" applyAlignment="1">
      <alignment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vertical="center" wrapText="1"/>
    </xf>
    <xf numFmtId="0" fontId="16" fillId="4" borderId="41" xfId="1" applyFont="1" applyFill="1" applyBorder="1" applyAlignment="1">
      <alignment vertical="center" wrapText="1"/>
    </xf>
    <xf numFmtId="0" fontId="1" fillId="4" borderId="42" xfId="0" applyFont="1" applyFill="1" applyBorder="1" applyAlignment="1">
      <alignment horizontal="center"/>
    </xf>
    <xf numFmtId="0" fontId="1" fillId="0" borderId="44" xfId="0" applyFont="1" applyBorder="1"/>
    <xf numFmtId="0" fontId="1" fillId="0" borderId="45" xfId="0" applyFont="1" applyBorder="1" applyAlignment="1">
      <alignment horizontal="center"/>
    </xf>
    <xf numFmtId="0" fontId="16" fillId="4" borderId="44" xfId="1" applyFont="1" applyFill="1" applyBorder="1" applyAlignment="1">
      <alignment vertical="center" wrapText="1"/>
    </xf>
    <xf numFmtId="0" fontId="1" fillId="4" borderId="45" xfId="0" applyFont="1" applyFill="1" applyBorder="1" applyAlignment="1">
      <alignment horizontal="center"/>
    </xf>
    <xf numFmtId="0" fontId="16" fillId="4" borderId="47" xfId="1" applyFont="1" applyFill="1" applyBorder="1" applyAlignment="1">
      <alignment vertical="center" wrapText="1"/>
    </xf>
    <xf numFmtId="0" fontId="1" fillId="4" borderId="48" xfId="0" applyFont="1" applyFill="1" applyBorder="1" applyAlignment="1">
      <alignment horizontal="center"/>
    </xf>
    <xf numFmtId="0" fontId="15" fillId="2" borderId="50" xfId="1" applyFont="1" applyFill="1" applyBorder="1" applyAlignment="1">
      <alignment vertical="center" wrapText="1"/>
    </xf>
    <xf numFmtId="0" fontId="8" fillId="0" borderId="51" xfId="0" applyFont="1" applyBorder="1" applyAlignment="1">
      <alignment horizontal="center"/>
    </xf>
    <xf numFmtId="0" fontId="9" fillId="0" borderId="44" xfId="0" applyFont="1" applyBorder="1"/>
    <xf numFmtId="0" fontId="9" fillId="0" borderId="45" xfId="0" applyFont="1" applyBorder="1" applyAlignment="1">
      <alignment horizontal="center"/>
    </xf>
    <xf numFmtId="0" fontId="16" fillId="8" borderId="44" xfId="1" applyFont="1" applyFill="1" applyBorder="1" applyAlignment="1">
      <alignment vertical="center" wrapText="1"/>
    </xf>
    <xf numFmtId="0" fontId="9" fillId="8" borderId="45" xfId="0" applyFont="1" applyFill="1" applyBorder="1" applyAlignment="1">
      <alignment horizontal="center"/>
    </xf>
    <xf numFmtId="0" fontId="1" fillId="3" borderId="0" xfId="0" applyFont="1" applyFill="1"/>
    <xf numFmtId="0" fontId="9" fillId="0" borderId="47" xfId="0" applyFont="1" applyBorder="1"/>
    <xf numFmtId="0" fontId="9" fillId="0" borderId="48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 vertical="top" wrapText="1"/>
    </xf>
    <xf numFmtId="49" fontId="9" fillId="0" borderId="7" xfId="0" applyNumberFormat="1" applyFont="1" applyFill="1" applyBorder="1" applyAlignment="1">
      <alignment horizontal="left" vertical="top" wrapText="1"/>
    </xf>
    <xf numFmtId="165" fontId="6" fillId="4" borderId="7" xfId="1" applyNumberFormat="1" applyFont="1" applyFill="1" applyBorder="1" applyAlignment="1">
      <alignment horizontal="left" vertical="center"/>
    </xf>
    <xf numFmtId="0" fontId="7" fillId="0" borderId="7" xfId="1" applyFont="1" applyBorder="1"/>
    <xf numFmtId="165" fontId="2" fillId="3" borderId="7" xfId="0" applyNumberFormat="1" applyFont="1" applyFill="1" applyBorder="1" applyAlignment="1">
      <alignment horizontal="center" vertical="center"/>
    </xf>
    <xf numFmtId="2" fontId="6" fillId="3" borderId="7" xfId="1" applyNumberFormat="1" applyFont="1" applyFill="1" applyBorder="1" applyAlignment="1">
      <alignment horizontal="center" vertical="center" wrapText="1"/>
    </xf>
    <xf numFmtId="165" fontId="6" fillId="4" borderId="8" xfId="1" applyNumberFormat="1" applyFont="1" applyFill="1" applyBorder="1" applyAlignment="1">
      <alignment horizontal="center" vertical="center" wrapText="1"/>
    </xf>
    <xf numFmtId="165" fontId="15" fillId="2" borderId="56" xfId="1" applyNumberFormat="1" applyFont="1" applyFill="1" applyBorder="1" applyAlignment="1">
      <alignment horizontal="center" vertical="center" wrapText="1"/>
    </xf>
    <xf numFmtId="10" fontId="6" fillId="4" borderId="7" xfId="1" applyNumberFormat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left" vertical="center" wrapText="1" indent="2"/>
    </xf>
    <xf numFmtId="0" fontId="15" fillId="5" borderId="11" xfId="0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6" fontId="6" fillId="3" borderId="7" xfId="1" applyNumberFormat="1" applyFont="1" applyFill="1" applyBorder="1"/>
    <xf numFmtId="2" fontId="6" fillId="3" borderId="7" xfId="1" applyNumberFormat="1" applyFont="1" applyFill="1" applyBorder="1"/>
    <xf numFmtId="165" fontId="5" fillId="3" borderId="7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left" vertical="center" wrapText="1"/>
    </xf>
    <xf numFmtId="165" fontId="6" fillId="3" borderId="8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9" fillId="0" borderId="0" xfId="1" applyFont="1" applyBorder="1"/>
    <xf numFmtId="9" fontId="9" fillId="3" borderId="7" xfId="1" applyNumberFormat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left" vertical="center" wrapText="1"/>
    </xf>
    <xf numFmtId="165" fontId="6" fillId="4" borderId="24" xfId="1" applyNumberFormat="1" applyFont="1" applyFill="1" applyBorder="1" applyAlignment="1">
      <alignment horizontal="center" vertical="center"/>
    </xf>
    <xf numFmtId="0" fontId="9" fillId="0" borderId="63" xfId="0" applyFont="1" applyBorder="1" applyAlignment="1">
      <alignment vertical="center" wrapText="1"/>
    </xf>
    <xf numFmtId="0" fontId="22" fillId="0" borderId="0" xfId="0" applyFont="1"/>
    <xf numFmtId="9" fontId="6" fillId="3" borderId="7" xfId="12" applyFont="1" applyFill="1" applyBorder="1" applyAlignment="1">
      <alignment horizontal="center" vertical="center"/>
    </xf>
    <xf numFmtId="0" fontId="7" fillId="3" borderId="0" xfId="0" applyFont="1" applyFill="1"/>
    <xf numFmtId="165" fontId="6" fillId="3" borderId="7" xfId="0" applyNumberFormat="1" applyFont="1" applyFill="1" applyBorder="1" applyAlignment="1">
      <alignment horizontal="center"/>
    </xf>
    <xf numFmtId="0" fontId="7" fillId="0" borderId="0" xfId="0" applyFont="1"/>
    <xf numFmtId="169" fontId="6" fillId="3" borderId="7" xfId="1" applyNumberFormat="1" applyFont="1" applyFill="1" applyBorder="1" applyAlignment="1">
      <alignment horizontal="center" vertical="center"/>
    </xf>
    <xf numFmtId="165" fontId="7" fillId="0" borderId="0" xfId="0" applyNumberFormat="1" applyFont="1"/>
    <xf numFmtId="0" fontId="7" fillId="0" borderId="6" xfId="0" applyFont="1" applyBorder="1"/>
    <xf numFmtId="165" fontId="6" fillId="4" borderId="7" xfId="0" applyNumberFormat="1" applyFont="1" applyFill="1" applyBorder="1" applyAlignment="1">
      <alignment horizontal="center" vertical="center"/>
    </xf>
    <xf numFmtId="8" fontId="6" fillId="3" borderId="7" xfId="0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16" fillId="7" borderId="55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165" fontId="6" fillId="3" borderId="7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165" fontId="9" fillId="0" borderId="18" xfId="0" applyNumberFormat="1" applyFont="1" applyBorder="1"/>
    <xf numFmtId="0" fontId="9" fillId="0" borderId="23" xfId="0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center"/>
    </xf>
    <xf numFmtId="9" fontId="9" fillId="3" borderId="24" xfId="1" applyNumberFormat="1" applyFont="1" applyFill="1" applyBorder="1" applyAlignment="1">
      <alignment horizontal="center" vertical="center" wrapText="1"/>
    </xf>
    <xf numFmtId="165" fontId="9" fillId="0" borderId="21" xfId="0" applyNumberFormat="1" applyFont="1" applyBorder="1"/>
    <xf numFmtId="0" fontId="9" fillId="0" borderId="44" xfId="0" applyFont="1" applyBorder="1" applyAlignment="1">
      <alignment vertical="center"/>
    </xf>
    <xf numFmtId="165" fontId="9" fillId="0" borderId="45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wrapText="1"/>
    </xf>
    <xf numFmtId="0" fontId="9" fillId="0" borderId="46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" fillId="4" borderId="43" xfId="0" applyFont="1" applyFill="1" applyBorder="1" applyAlignment="1">
      <alignment vertical="center"/>
    </xf>
    <xf numFmtId="0" fontId="1" fillId="0" borderId="46" xfId="0" applyFont="1" applyBorder="1" applyAlignment="1">
      <alignment vertical="center" wrapText="1"/>
    </xf>
    <xf numFmtId="0" fontId="1" fillId="4" borderId="46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0" fontId="8" fillId="0" borderId="52" xfId="0" applyFont="1" applyBorder="1" applyAlignment="1">
      <alignment vertical="center"/>
    </xf>
    <xf numFmtId="0" fontId="9" fillId="8" borderId="46" xfId="0" applyFont="1" applyFill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0" fillId="0" borderId="0" xfId="0" applyAlignment="1">
      <alignment vertical="center"/>
    </xf>
    <xf numFmtId="165" fontId="15" fillId="0" borderId="39" xfId="0" applyNumberFormat="1" applyFont="1" applyBorder="1" applyAlignment="1">
      <alignment horizontal="center" vertical="center"/>
    </xf>
    <xf numFmtId="165" fontId="9" fillId="4" borderId="57" xfId="0" applyNumberFormat="1" applyFont="1" applyFill="1" applyBorder="1" applyAlignment="1">
      <alignment horizontal="center" vertical="center"/>
    </xf>
    <xf numFmtId="165" fontId="9" fillId="0" borderId="58" xfId="0" applyNumberFormat="1" applyFont="1" applyBorder="1" applyAlignment="1">
      <alignment horizontal="center" vertical="center"/>
    </xf>
    <xf numFmtId="165" fontId="9" fillId="4" borderId="58" xfId="0" applyNumberFormat="1" applyFont="1" applyFill="1" applyBorder="1" applyAlignment="1">
      <alignment horizontal="center" vertical="center"/>
    </xf>
    <xf numFmtId="165" fontId="9" fillId="4" borderId="59" xfId="0" applyNumberFormat="1" applyFont="1" applyFill="1" applyBorder="1" applyAlignment="1">
      <alignment horizontal="center" vertical="center"/>
    </xf>
    <xf numFmtId="165" fontId="14" fillId="0" borderId="60" xfId="0" applyNumberFormat="1" applyFont="1" applyBorder="1" applyAlignment="1">
      <alignment horizontal="center" vertical="center"/>
    </xf>
    <xf numFmtId="165" fontId="9" fillId="0" borderId="45" xfId="0" applyNumberFormat="1" applyFont="1" applyFill="1" applyBorder="1" applyAlignment="1">
      <alignment horizontal="center" vertical="center"/>
    </xf>
    <xf numFmtId="165" fontId="9" fillId="8" borderId="58" xfId="0" applyNumberFormat="1" applyFont="1" applyFill="1" applyBorder="1" applyAlignment="1">
      <alignment horizontal="center" vertical="center"/>
    </xf>
    <xf numFmtId="165" fontId="9" fillId="8" borderId="61" xfId="0" applyNumberFormat="1" applyFont="1" applyFill="1" applyBorder="1" applyAlignment="1">
      <alignment horizontal="center" vertical="center"/>
    </xf>
    <xf numFmtId="165" fontId="9" fillId="0" borderId="48" xfId="0" applyNumberFormat="1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0" fillId="0" borderId="0" xfId="0" applyFill="1"/>
    <xf numFmtId="0" fontId="9" fillId="0" borderId="44" xfId="1" applyFont="1" applyFill="1" applyBorder="1" applyAlignment="1">
      <alignment vertical="center" wrapText="1"/>
    </xf>
    <xf numFmtId="165" fontId="9" fillId="0" borderId="61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wrapText="1"/>
    </xf>
    <xf numFmtId="0" fontId="9" fillId="0" borderId="68" xfId="0" applyFont="1" applyBorder="1"/>
    <xf numFmtId="0" fontId="9" fillId="0" borderId="69" xfId="0" applyFont="1" applyBorder="1" applyAlignment="1">
      <alignment horizontal="center"/>
    </xf>
    <xf numFmtId="165" fontId="9" fillId="0" borderId="71" xfId="0" applyNumberFormat="1" applyFont="1" applyBorder="1" applyAlignment="1">
      <alignment horizontal="center"/>
    </xf>
    <xf numFmtId="0" fontId="9" fillId="0" borderId="70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vertical="center"/>
    </xf>
    <xf numFmtId="9" fontId="6" fillId="3" borderId="7" xfId="0" applyNumberFormat="1" applyFont="1" applyFill="1" applyBorder="1" applyAlignment="1">
      <alignment horizontal="center" vertical="center"/>
    </xf>
    <xf numFmtId="10" fontId="6" fillId="2" borderId="7" xfId="1" applyNumberFormat="1" applyFont="1" applyFill="1" applyBorder="1" applyAlignment="1">
      <alignment horizontal="center" vertical="center"/>
    </xf>
    <xf numFmtId="165" fontId="6" fillId="4" borderId="8" xfId="1" applyNumberFormat="1" applyFont="1" applyFill="1" applyBorder="1" applyAlignment="1">
      <alignment vertical="center" wrapText="1"/>
    </xf>
    <xf numFmtId="2" fontId="6" fillId="4" borderId="8" xfId="1" applyNumberFormat="1" applyFont="1" applyFill="1" applyBorder="1" applyAlignment="1">
      <alignment vertical="center" wrapText="1"/>
    </xf>
    <xf numFmtId="0" fontId="23" fillId="0" borderId="55" xfId="1" applyFont="1" applyBorder="1" applyAlignment="1">
      <alignment horizontal="center" vertical="top" wrapText="1"/>
    </xf>
    <xf numFmtId="0" fontId="4" fillId="0" borderId="39" xfId="1" applyFont="1" applyBorder="1" applyAlignment="1">
      <alignment horizontal="center" vertical="top" wrapText="1"/>
    </xf>
    <xf numFmtId="2" fontId="4" fillId="0" borderId="40" xfId="1" applyNumberFormat="1" applyFont="1" applyBorder="1" applyAlignment="1">
      <alignment horizontal="center" vertical="top" wrapText="1"/>
    </xf>
    <xf numFmtId="0" fontId="2" fillId="0" borderId="17" xfId="1" applyFont="1" applyBorder="1"/>
    <xf numFmtId="0" fontId="2" fillId="0" borderId="23" xfId="1" applyFont="1" applyBorder="1"/>
    <xf numFmtId="165" fontId="4" fillId="0" borderId="21" xfId="1" applyNumberFormat="1" applyFont="1" applyBorder="1" applyAlignment="1">
      <alignment horizontal="center" vertical="top" wrapText="1"/>
    </xf>
    <xf numFmtId="0" fontId="2" fillId="0" borderId="0" xfId="1" applyFont="1" applyBorder="1"/>
    <xf numFmtId="168" fontId="24" fillId="0" borderId="0" xfId="10" applyFont="1" applyBorder="1" applyAlignment="1">
      <alignment vertical="center" wrapText="1"/>
    </xf>
    <xf numFmtId="168" fontId="4" fillId="0" borderId="0" xfId="10" applyFont="1" applyBorder="1" applyAlignment="1">
      <alignment vertical="center" wrapText="1"/>
    </xf>
    <xf numFmtId="0" fontId="25" fillId="0" borderId="55" xfId="1" applyFont="1" applyBorder="1" applyAlignment="1">
      <alignment horizontal="center" vertical="top" wrapText="1"/>
    </xf>
    <xf numFmtId="0" fontId="26" fillId="0" borderId="55" xfId="1" applyFont="1" applyBorder="1" applyAlignment="1">
      <alignment horizontal="center" vertical="top" wrapText="1"/>
    </xf>
    <xf numFmtId="0" fontId="2" fillId="0" borderId="23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168" fontId="21" fillId="0" borderId="0" xfId="1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1" fillId="0" borderId="12" xfId="3" applyFont="1" applyFill="1" applyBorder="1" applyAlignment="1">
      <alignment horizontal="center" vertical="top" wrapText="1"/>
    </xf>
    <xf numFmtId="0" fontId="4" fillId="0" borderId="17" xfId="3" applyFont="1" applyFill="1" applyBorder="1" applyAlignment="1">
      <alignment horizontal="center" vertical="top" wrapText="1"/>
    </xf>
    <xf numFmtId="0" fontId="11" fillId="0" borderId="17" xfId="3" applyFont="1" applyFill="1" applyBorder="1" applyAlignment="1">
      <alignment horizontal="center" vertical="top" wrapText="1"/>
    </xf>
    <xf numFmtId="0" fontId="2" fillId="0" borderId="17" xfId="3" applyFont="1" applyFill="1" applyBorder="1" applyAlignment="1">
      <alignment horizontal="center" vertical="top" wrapText="1"/>
    </xf>
    <xf numFmtId="0" fontId="11" fillId="0" borderId="17" xfId="3" applyFont="1" applyFill="1" applyBorder="1"/>
    <xf numFmtId="0" fontId="4" fillId="0" borderId="17" xfId="3" applyFont="1" applyFill="1" applyBorder="1" applyAlignment="1">
      <alignment horizontal="center"/>
    </xf>
    <xf numFmtId="0" fontId="11" fillId="0" borderId="17" xfId="3" applyFont="1" applyFill="1" applyBorder="1" applyAlignment="1">
      <alignment horizontal="center"/>
    </xf>
    <xf numFmtId="0" fontId="4" fillId="0" borderId="23" xfId="3" applyFont="1" applyFill="1" applyBorder="1" applyAlignment="1">
      <alignment horizontal="center"/>
    </xf>
    <xf numFmtId="0" fontId="11" fillId="0" borderId="12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top" wrapText="1"/>
    </xf>
    <xf numFmtId="0" fontId="4" fillId="0" borderId="23" xfId="1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10" fontId="6" fillId="3" borderId="7" xfId="1" applyNumberFormat="1" applyFont="1" applyFill="1" applyBorder="1" applyAlignment="1">
      <alignment horizontal="center" vertical="center"/>
    </xf>
    <xf numFmtId="165" fontId="7" fillId="4" borderId="24" xfId="0" applyNumberFormat="1" applyFont="1" applyFill="1" applyBorder="1" applyAlignment="1">
      <alignment horizontal="center"/>
    </xf>
    <xf numFmtId="0" fontId="7" fillId="0" borderId="0" xfId="0" applyFont="1" applyBorder="1"/>
    <xf numFmtId="0" fontId="2" fillId="0" borderId="0" xfId="0" applyFont="1"/>
    <xf numFmtId="165" fontId="9" fillId="0" borderId="0" xfId="0" applyNumberFormat="1" applyFont="1"/>
    <xf numFmtId="0" fontId="2" fillId="3" borderId="3" xfId="1" applyFont="1" applyFill="1" applyBorder="1" applyAlignment="1">
      <alignment horizontal="left" vertical="center" wrapText="1"/>
    </xf>
    <xf numFmtId="0" fontId="31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7" xfId="0" applyBorder="1"/>
    <xf numFmtId="168" fontId="21" fillId="0" borderId="7" xfId="10" applyFont="1" applyBorder="1" applyAlignment="1">
      <alignment vertical="center" wrapText="1"/>
    </xf>
    <xf numFmtId="168" fontId="21" fillId="0" borderId="24" xfId="10" applyFont="1" applyBorder="1" applyAlignment="1">
      <alignment vertical="center" wrapText="1"/>
    </xf>
    <xf numFmtId="168" fontId="4" fillId="0" borderId="21" xfId="10" applyFont="1" applyBorder="1" applyAlignment="1">
      <alignment horizontal="center" vertical="center" wrapText="1"/>
    </xf>
    <xf numFmtId="168" fontId="4" fillId="0" borderId="18" xfId="10" applyFont="1" applyBorder="1" applyAlignment="1">
      <alignment horizontal="center" vertical="center" wrapText="1"/>
    </xf>
    <xf numFmtId="168" fontId="21" fillId="0" borderId="75" xfId="10" applyFont="1" applyBorder="1" applyAlignment="1">
      <alignment vertical="center" wrapText="1"/>
    </xf>
    <xf numFmtId="0" fontId="2" fillId="0" borderId="0" xfId="1" applyFont="1" applyBorder="1" applyAlignment="1">
      <alignment horizontal="left" vertical="top" wrapText="1"/>
    </xf>
    <xf numFmtId="168" fontId="21" fillId="0" borderId="0" xfId="10" applyFont="1" applyBorder="1" applyAlignment="1">
      <alignment vertical="center" wrapText="1"/>
    </xf>
    <xf numFmtId="168" fontId="4" fillId="0" borderId="0" xfId="1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168" fontId="4" fillId="0" borderId="7" xfId="1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35" fillId="0" borderId="0" xfId="6" applyFont="1"/>
    <xf numFmtId="1" fontId="35" fillId="0" borderId="0" xfId="6" applyNumberFormat="1" applyFont="1"/>
    <xf numFmtId="0" fontId="17" fillId="0" borderId="0" xfId="6" applyFont="1"/>
    <xf numFmtId="0" fontId="20" fillId="3" borderId="74" xfId="6" applyFont="1" applyFill="1" applyBorder="1" applyAlignment="1">
      <alignment horizontal="center"/>
    </xf>
    <xf numFmtId="0" fontId="20" fillId="3" borderId="16" xfId="6" applyFont="1" applyFill="1" applyBorder="1" applyAlignment="1">
      <alignment horizontal="center"/>
    </xf>
    <xf numFmtId="0" fontId="13" fillId="0" borderId="17" xfId="6" applyFont="1" applyBorder="1" applyAlignment="1">
      <alignment horizontal="center"/>
    </xf>
    <xf numFmtId="0" fontId="13" fillId="0" borderId="18" xfId="6" applyFont="1" applyBorder="1" applyAlignment="1">
      <alignment horizontal="center"/>
    </xf>
    <xf numFmtId="1" fontId="13" fillId="0" borderId="19" xfId="6" applyNumberFormat="1" applyFont="1" applyBorder="1" applyAlignment="1">
      <alignment horizontal="center" vertical="center"/>
    </xf>
    <xf numFmtId="0" fontId="13" fillId="0" borderId="18" xfId="6" applyFont="1" applyBorder="1" applyAlignment="1">
      <alignment horizontal="left" vertical="center" wrapText="1" indent="1"/>
    </xf>
    <xf numFmtId="0" fontId="13" fillId="0" borderId="21" xfId="6" applyFont="1" applyBorder="1" applyAlignment="1">
      <alignment horizontal="left" vertical="center" wrapText="1" indent="1"/>
    </xf>
    <xf numFmtId="167" fontId="35" fillId="0" borderId="22" xfId="6" applyNumberFormat="1" applyFont="1" applyBorder="1" applyAlignment="1">
      <alignment horizontal="center" vertical="center"/>
    </xf>
    <xf numFmtId="167" fontId="35" fillId="0" borderId="0" xfId="6" applyNumberFormat="1" applyFont="1"/>
    <xf numFmtId="0" fontId="13" fillId="0" borderId="7" xfId="6" applyFont="1" applyBorder="1" applyAlignment="1">
      <alignment horizontal="center"/>
    </xf>
    <xf numFmtId="1" fontId="13" fillId="0" borderId="17" xfId="6" applyNumberFormat="1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35" fillId="0" borderId="7" xfId="6" applyFont="1" applyBorder="1" applyAlignment="1">
      <alignment horizontal="center" vertical="center"/>
    </xf>
    <xf numFmtId="6" fontId="35" fillId="0" borderId="17" xfId="6" applyNumberFormat="1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wrapText="1"/>
    </xf>
    <xf numFmtId="0" fontId="35" fillId="0" borderId="18" xfId="6" applyFont="1" applyBorder="1" applyAlignment="1">
      <alignment horizontal="center" vertical="center" wrapText="1"/>
    </xf>
    <xf numFmtId="0" fontId="37" fillId="0" borderId="7" xfId="6" applyFont="1" applyBorder="1" applyAlignment="1">
      <alignment horizontal="center" vertical="center" wrapText="1"/>
    </xf>
    <xf numFmtId="0" fontId="37" fillId="0" borderId="18" xfId="6" applyFont="1" applyBorder="1" applyAlignment="1">
      <alignment horizontal="center" vertical="center" wrapText="1"/>
    </xf>
    <xf numFmtId="0" fontId="13" fillId="0" borderId="23" xfId="6" applyFont="1" applyBorder="1" applyAlignment="1">
      <alignment horizontal="center" vertical="center"/>
    </xf>
    <xf numFmtId="0" fontId="35" fillId="0" borderId="24" xfId="6" applyFont="1" applyBorder="1" applyAlignment="1">
      <alignment horizontal="center" vertical="center"/>
    </xf>
    <xf numFmtId="6" fontId="35" fillId="0" borderId="23" xfId="6" applyNumberFormat="1" applyFont="1" applyBorder="1" applyAlignment="1">
      <alignment horizontal="center" vertical="center" wrapText="1"/>
    </xf>
    <xf numFmtId="0" fontId="35" fillId="0" borderId="24" xfId="6" applyFont="1" applyBorder="1" applyAlignment="1">
      <alignment horizontal="center" vertical="center" wrapText="1"/>
    </xf>
    <xf numFmtId="0" fontId="35" fillId="0" borderId="21" xfId="6" applyFont="1" applyBorder="1" applyAlignment="1">
      <alignment horizontal="center" vertical="center" wrapText="1"/>
    </xf>
    <xf numFmtId="0" fontId="35" fillId="0" borderId="0" xfId="6" applyFont="1" applyFill="1" applyAlignment="1">
      <alignment horizontal="center" vertical="center"/>
    </xf>
    <xf numFmtId="0" fontId="13" fillId="0" borderId="27" xfId="6" applyFont="1" applyBorder="1" applyAlignment="1">
      <alignment horizontal="center"/>
    </xf>
    <xf numFmtId="6" fontId="35" fillId="0" borderId="17" xfId="6" applyNumberFormat="1" applyFont="1" applyBorder="1" applyAlignment="1">
      <alignment horizontal="center" vertical="center"/>
    </xf>
    <xf numFmtId="6" fontId="35" fillId="0" borderId="7" xfId="6" applyNumberFormat="1" applyFont="1" applyBorder="1" applyAlignment="1">
      <alignment horizontal="center" vertical="center"/>
    </xf>
    <xf numFmtId="0" fontId="35" fillId="3" borderId="18" xfId="6" applyFont="1" applyFill="1" applyBorder="1" applyAlignment="1">
      <alignment horizontal="center" vertical="center" wrapText="1"/>
    </xf>
    <xf numFmtId="0" fontId="35" fillId="0" borderId="7" xfId="6" applyFont="1" applyFill="1" applyBorder="1" applyAlignment="1">
      <alignment horizontal="center" vertical="center"/>
    </xf>
    <xf numFmtId="0" fontId="13" fillId="0" borderId="18" xfId="6" applyFont="1" applyBorder="1" applyAlignment="1">
      <alignment horizontal="left" vertical="center" indent="1"/>
    </xf>
    <xf numFmtId="0" fontId="35" fillId="0" borderId="24" xfId="6" applyFont="1" applyFill="1" applyBorder="1" applyAlignment="1">
      <alignment horizontal="center" vertical="center"/>
    </xf>
    <xf numFmtId="0" fontId="13" fillId="0" borderId="21" xfId="6" applyFont="1" applyBorder="1" applyAlignment="1">
      <alignment horizontal="left" vertical="center" indent="1"/>
    </xf>
    <xf numFmtId="6" fontId="35" fillId="0" borderId="24" xfId="6" applyNumberFormat="1" applyFont="1" applyBorder="1" applyAlignment="1">
      <alignment horizontal="center" vertical="center"/>
    </xf>
    <xf numFmtId="0" fontId="38" fillId="0" borderId="0" xfId="6" applyFont="1" applyFill="1" applyAlignment="1">
      <alignment horizontal="right" vertical="center" wrapText="1" indent="1"/>
    </xf>
    <xf numFmtId="1" fontId="20" fillId="0" borderId="28" xfId="6" applyNumberFormat="1" applyFont="1" applyFill="1" applyBorder="1" applyAlignment="1">
      <alignment horizontal="right" vertical="center" wrapText="1"/>
    </xf>
    <xf numFmtId="0" fontId="20" fillId="0" borderId="28" xfId="6" applyFont="1" applyFill="1" applyBorder="1" applyAlignment="1">
      <alignment horizontal="right" vertical="center" wrapText="1"/>
    </xf>
    <xf numFmtId="0" fontId="37" fillId="0" borderId="29" xfId="6" applyFont="1" applyFill="1" applyBorder="1" applyAlignment="1">
      <alignment horizontal="center" vertical="center" wrapText="1"/>
    </xf>
    <xf numFmtId="0" fontId="35" fillId="0" borderId="32" xfId="6" applyFont="1" applyBorder="1" applyAlignment="1">
      <alignment horizontal="center" vertical="center"/>
    </xf>
    <xf numFmtId="0" fontId="13" fillId="0" borderId="33" xfId="6" applyFont="1" applyBorder="1" applyAlignment="1">
      <alignment horizontal="left" vertical="center" wrapText="1" indent="1"/>
    </xf>
    <xf numFmtId="6" fontId="35" fillId="0" borderId="32" xfId="6" applyNumberFormat="1" applyFont="1" applyBorder="1" applyAlignment="1">
      <alignment horizontal="center" vertical="center"/>
    </xf>
    <xf numFmtId="0" fontId="35" fillId="0" borderId="17" xfId="6" applyFont="1" applyBorder="1" applyAlignment="1">
      <alignment horizontal="center" vertical="center"/>
    </xf>
    <xf numFmtId="0" fontId="35" fillId="0" borderId="8" xfId="6" applyFont="1" applyBorder="1" applyAlignment="1">
      <alignment horizontal="center" vertical="center" wrapText="1"/>
    </xf>
    <xf numFmtId="0" fontId="35" fillId="0" borderId="23" xfId="6" applyFont="1" applyBorder="1" applyAlignment="1">
      <alignment horizontal="center" vertical="center"/>
    </xf>
    <xf numFmtId="0" fontId="35" fillId="0" borderId="21" xfId="6" applyFont="1" applyBorder="1" applyAlignment="1">
      <alignment horizontal="center" wrapText="1"/>
    </xf>
    <xf numFmtId="0" fontId="38" fillId="0" borderId="0" xfId="6" applyFont="1" applyFill="1" applyAlignment="1">
      <alignment horizontal="left" vertical="center" wrapText="1" indent="1"/>
    </xf>
    <xf numFmtId="0" fontId="13" fillId="0" borderId="9" xfId="6" applyFont="1" applyBorder="1" applyAlignment="1"/>
    <xf numFmtId="1" fontId="13" fillId="0" borderId="64" xfId="6" applyNumberFormat="1" applyFont="1" applyBorder="1" applyAlignment="1">
      <alignment horizontal="center" vertical="center"/>
    </xf>
    <xf numFmtId="0" fontId="13" fillId="0" borderId="77" xfId="6" applyFont="1" applyBorder="1" applyAlignment="1">
      <alignment horizontal="center" vertical="center"/>
    </xf>
    <xf numFmtId="0" fontId="35" fillId="0" borderId="17" xfId="6" applyFont="1" applyFill="1" applyBorder="1" applyAlignment="1">
      <alignment horizontal="center" vertical="center"/>
    </xf>
    <xf numFmtId="0" fontId="13" fillId="0" borderId="27" xfId="6" applyFont="1" applyFill="1" applyBorder="1" applyAlignment="1">
      <alignment horizontal="left" vertical="center" wrapText="1" indent="1"/>
    </xf>
    <xf numFmtId="6" fontId="35" fillId="0" borderId="65" xfId="6" applyNumberFormat="1" applyFont="1" applyBorder="1" applyAlignment="1">
      <alignment horizontal="center" vertical="center"/>
    </xf>
    <xf numFmtId="6" fontId="35" fillId="0" borderId="78" xfId="6" applyNumberFormat="1" applyFont="1" applyBorder="1" applyAlignment="1">
      <alignment horizontal="center" vertical="center"/>
    </xf>
    <xf numFmtId="6" fontId="35" fillId="0" borderId="18" xfId="6" applyNumberFormat="1" applyFont="1" applyBorder="1" applyAlignment="1">
      <alignment horizontal="center" vertical="center" wrapText="1"/>
    </xf>
    <xf numFmtId="0" fontId="13" fillId="0" borderId="35" xfId="6" applyFont="1" applyBorder="1" applyAlignment="1">
      <alignment horizontal="left" vertical="center" wrapText="1" indent="1"/>
    </xf>
    <xf numFmtId="6" fontId="35" fillId="0" borderId="72" xfId="6" applyNumberFormat="1" applyFont="1" applyBorder="1" applyAlignment="1">
      <alignment horizontal="center" vertical="center"/>
    </xf>
    <xf numFmtId="0" fontId="13" fillId="0" borderId="0" xfId="6" applyFont="1" applyFill="1" applyAlignment="1">
      <alignment horizontal="left" vertical="center"/>
    </xf>
    <xf numFmtId="0" fontId="35" fillId="0" borderId="18" xfId="6" applyFont="1" applyBorder="1" applyAlignment="1">
      <alignment horizontal="center" wrapText="1"/>
    </xf>
    <xf numFmtId="6" fontId="35" fillId="0" borderId="20" xfId="6" applyNumberFormat="1" applyFont="1" applyBorder="1" applyAlignment="1">
      <alignment horizontal="center" vertical="center"/>
    </xf>
    <xf numFmtId="0" fontId="13" fillId="0" borderId="0" xfId="6" applyFont="1" applyFill="1" applyBorder="1" applyAlignment="1">
      <alignment horizontal="left" vertical="center" wrapText="1" indent="1"/>
    </xf>
    <xf numFmtId="1" fontId="13" fillId="0" borderId="28" xfId="6" applyNumberFormat="1" applyFont="1" applyFill="1" applyBorder="1" applyAlignment="1">
      <alignment horizontal="right" vertical="center" wrapText="1"/>
    </xf>
    <xf numFmtId="0" fontId="13" fillId="0" borderId="28" xfId="6" applyFont="1" applyFill="1" applyBorder="1" applyAlignment="1">
      <alignment horizontal="right" vertical="center" wrapText="1"/>
    </xf>
    <xf numFmtId="0" fontId="35" fillId="0" borderId="29" xfId="6" applyFont="1" applyFill="1" applyBorder="1" applyAlignment="1">
      <alignment horizontal="center" vertical="center" wrapText="1"/>
    </xf>
    <xf numFmtId="0" fontId="13" fillId="0" borderId="12" xfId="6" applyFont="1" applyBorder="1" applyAlignment="1"/>
    <xf numFmtId="0" fontId="35" fillId="0" borderId="55" xfId="6" applyFont="1" applyBorder="1"/>
    <xf numFmtId="0" fontId="35" fillId="0" borderId="76" xfId="6" applyFont="1" applyBorder="1"/>
    <xf numFmtId="1" fontId="13" fillId="0" borderId="32" xfId="6" applyNumberFormat="1" applyFont="1" applyBorder="1" applyAlignment="1">
      <alignment horizontal="center" vertical="center"/>
    </xf>
    <xf numFmtId="0" fontId="13" fillId="0" borderId="54" xfId="6" applyFont="1" applyBorder="1" applyAlignment="1">
      <alignment horizontal="center" vertical="center"/>
    </xf>
    <xf numFmtId="1" fontId="13" fillId="0" borderId="8" xfId="6" applyNumberFormat="1" applyFont="1" applyBorder="1" applyAlignment="1">
      <alignment horizontal="center" vertical="center"/>
    </xf>
    <xf numFmtId="0" fontId="13" fillId="0" borderId="33" xfId="6" applyFont="1" applyBorder="1" applyAlignment="1">
      <alignment horizontal="center" vertical="center"/>
    </xf>
    <xf numFmtId="0" fontId="35" fillId="0" borderId="18" xfId="6" applyFont="1" applyBorder="1"/>
    <xf numFmtId="0" fontId="35" fillId="0" borderId="18" xfId="6" applyFont="1" applyFill="1" applyBorder="1" applyAlignment="1">
      <alignment horizontal="center" vertical="center" wrapText="1"/>
    </xf>
    <xf numFmtId="6" fontId="35" fillId="0" borderId="66" xfId="6" applyNumberFormat="1" applyFont="1" applyBorder="1" applyAlignment="1">
      <alignment horizontal="center" vertical="center"/>
    </xf>
    <xf numFmtId="0" fontId="39" fillId="0" borderId="7" xfId="6" applyFont="1" applyBorder="1" applyAlignment="1">
      <alignment horizontal="center" vertical="center" wrapText="1"/>
    </xf>
    <xf numFmtId="0" fontId="39" fillId="0" borderId="18" xfId="6" applyFont="1" applyBorder="1" applyAlignment="1">
      <alignment horizontal="center" vertical="center" wrapText="1"/>
    </xf>
    <xf numFmtId="6" fontId="35" fillId="0" borderId="18" xfId="6" applyNumberFormat="1" applyFont="1" applyFill="1" applyBorder="1" applyAlignment="1">
      <alignment horizontal="center" vertical="center" wrapText="1"/>
    </xf>
    <xf numFmtId="0" fontId="35" fillId="0" borderId="7" xfId="6" applyFont="1" applyFill="1" applyBorder="1" applyAlignment="1">
      <alignment horizontal="center" vertical="center" wrapText="1"/>
    </xf>
    <xf numFmtId="0" fontId="35" fillId="0" borderId="74" xfId="6" applyFont="1" applyBorder="1"/>
    <xf numFmtId="0" fontId="13" fillId="0" borderId="38" xfId="6" applyFont="1" applyBorder="1" applyAlignment="1">
      <alignment horizontal="left" vertical="center" wrapText="1" indent="1"/>
    </xf>
    <xf numFmtId="6" fontId="35" fillId="0" borderId="21" xfId="6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 vertical="center"/>
    </xf>
    <xf numFmtId="9" fontId="5" fillId="3" borderId="7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18" fillId="0" borderId="0" xfId="7"/>
    <xf numFmtId="0" fontId="18" fillId="0" borderId="0" xfId="7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40" fillId="9" borderId="9" xfId="3" applyFont="1" applyFill="1" applyBorder="1" applyAlignment="1">
      <alignment horizontal="center" vertical="center"/>
    </xf>
    <xf numFmtId="44" fontId="40" fillId="9" borderId="10" xfId="3" applyNumberFormat="1" applyFont="1" applyFill="1" applyBorder="1" applyAlignment="1">
      <alignment horizontal="center" vertical="center" wrapText="1"/>
    </xf>
    <xf numFmtId="0" fontId="14" fillId="10" borderId="32" xfId="3" applyFont="1" applyFill="1" applyBorder="1" applyAlignment="1">
      <alignment horizontal="left" vertical="center"/>
    </xf>
    <xf numFmtId="44" fontId="8" fillId="10" borderId="33" xfId="4" applyNumberFormat="1" applyFont="1" applyFill="1" applyBorder="1" applyAlignment="1">
      <alignment vertical="center"/>
    </xf>
    <xf numFmtId="0" fontId="12" fillId="11" borderId="9" xfId="3" applyFont="1" applyFill="1" applyBorder="1" applyAlignment="1">
      <alignment horizontal="left" vertical="top" wrapText="1"/>
    </xf>
    <xf numFmtId="44" fontId="12" fillId="11" borderId="10" xfId="4" applyNumberFormat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/>
    </xf>
    <xf numFmtId="165" fontId="9" fillId="0" borderId="58" xfId="0" applyNumberFormat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0" fillId="0" borderId="0" xfId="0" applyFont="1"/>
    <xf numFmtId="165" fontId="0" fillId="15" borderId="7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8" fontId="0" fillId="0" borderId="0" xfId="0" applyNumberFormat="1" applyFont="1"/>
    <xf numFmtId="165" fontId="9" fillId="0" borderId="53" xfId="0" applyNumberFormat="1" applyFont="1" applyFill="1" applyBorder="1" applyAlignment="1">
      <alignment horizontal="center" vertical="center"/>
    </xf>
    <xf numFmtId="49" fontId="42" fillId="17" borderId="80" xfId="0" applyNumberFormat="1" applyFont="1" applyFill="1" applyBorder="1" applyAlignment="1">
      <alignment horizontal="center" vertical="center"/>
    </xf>
    <xf numFmtId="49" fontId="42" fillId="17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8" fontId="42" fillId="17" borderId="8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3" borderId="0" xfId="0" applyFont="1" applyFill="1" applyBorder="1" applyAlignment="1">
      <alignment horizontal="left" vertical="center" wrapText="1" indent="5"/>
    </xf>
    <xf numFmtId="165" fontId="0" fillId="3" borderId="0" xfId="0" applyNumberFormat="1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8" fontId="0" fillId="3" borderId="0" xfId="0" applyNumberFormat="1" applyFont="1" applyFill="1" applyBorder="1" applyAlignment="1">
      <alignment horizontal="center" vertical="center"/>
    </xf>
    <xf numFmtId="0" fontId="41" fillId="19" borderId="79" xfId="0" applyFont="1" applyFill="1" applyBorder="1" applyAlignment="1">
      <alignment horizontal="left" vertical="center" shrinkToFit="1"/>
    </xf>
    <xf numFmtId="49" fontId="46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8" fontId="0" fillId="0" borderId="0" xfId="0" applyNumberFormat="1" applyAlignment="1">
      <alignment horizontal="center" vertical="center" wrapText="1"/>
    </xf>
    <xf numFmtId="49" fontId="42" fillId="17" borderId="8" xfId="0" applyNumberFormat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165" fontId="3" fillId="3" borderId="39" xfId="1" applyNumberFormat="1" applyFont="1" applyFill="1" applyBorder="1" applyAlignment="1">
      <alignment horizontal="center" vertical="center" wrapText="1"/>
    </xf>
    <xf numFmtId="166" fontId="3" fillId="2" borderId="39" xfId="1" applyNumberFormat="1" applyFont="1" applyFill="1" applyBorder="1" applyAlignment="1">
      <alignment horizontal="center" vertical="center" wrapText="1"/>
    </xf>
    <xf numFmtId="165" fontId="3" fillId="2" borderId="39" xfId="1" applyNumberFormat="1" applyFont="1" applyFill="1" applyBorder="1" applyAlignment="1">
      <alignment horizontal="center" vertical="center" wrapText="1"/>
    </xf>
    <xf numFmtId="2" fontId="3" fillId="2" borderId="39" xfId="1" applyNumberFormat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vertical="center" wrapText="1"/>
    </xf>
    <xf numFmtId="0" fontId="6" fillId="4" borderId="33" xfId="1" applyFont="1" applyFill="1" applyBorder="1" applyAlignment="1">
      <alignment vertical="center" wrapText="1"/>
    </xf>
    <xf numFmtId="0" fontId="6" fillId="3" borderId="17" xfId="1" applyFont="1" applyFill="1" applyBorder="1" applyAlignment="1">
      <alignment horizontal="left" vertical="center" wrapText="1" indent="3"/>
    </xf>
    <xf numFmtId="0" fontId="6" fillId="3" borderId="18" xfId="1" applyFont="1" applyFill="1" applyBorder="1" applyAlignment="1">
      <alignment vertical="center" wrapText="1"/>
    </xf>
    <xf numFmtId="0" fontId="6" fillId="0" borderId="18" xfId="0" applyFont="1" applyBorder="1" applyAlignment="1">
      <alignment wrapText="1"/>
    </xf>
    <xf numFmtId="0" fontId="5" fillId="3" borderId="17" xfId="1" applyFont="1" applyFill="1" applyBorder="1" applyAlignment="1">
      <alignment horizontal="left" vertical="center" wrapText="1" indent="3"/>
    </xf>
    <xf numFmtId="0" fontId="5" fillId="4" borderId="17" xfId="1" applyFont="1" applyFill="1" applyBorder="1" applyAlignment="1">
      <alignment vertical="center" wrapText="1"/>
    </xf>
    <xf numFmtId="0" fontId="6" fillId="4" borderId="18" xfId="1" applyFont="1" applyFill="1" applyBorder="1" applyAlignment="1">
      <alignment vertical="center" wrapText="1"/>
    </xf>
    <xf numFmtId="0" fontId="6" fillId="2" borderId="17" xfId="1" applyFont="1" applyFill="1" applyBorder="1" applyAlignment="1">
      <alignment horizontal="left" vertical="center" wrapText="1" indent="3"/>
    </xf>
    <xf numFmtId="0" fontId="6" fillId="2" borderId="18" xfId="1" applyFont="1" applyFill="1" applyBorder="1" applyAlignment="1">
      <alignment vertical="center" wrapText="1"/>
    </xf>
    <xf numFmtId="165" fontId="6" fillId="3" borderId="18" xfId="1" applyNumberFormat="1" applyFont="1" applyFill="1" applyBorder="1" applyAlignment="1">
      <alignment vertical="center" wrapText="1"/>
    </xf>
    <xf numFmtId="0" fontId="6" fillId="3" borderId="17" xfId="1" applyFont="1" applyFill="1" applyBorder="1" applyAlignment="1">
      <alignment horizontal="left" vertical="center" wrapText="1"/>
    </xf>
    <xf numFmtId="0" fontId="6" fillId="3" borderId="82" xfId="1" applyFont="1" applyFill="1" applyBorder="1" applyAlignment="1">
      <alignment horizontal="left" vertical="center" wrapText="1" indent="3"/>
    </xf>
    <xf numFmtId="0" fontId="18" fillId="4" borderId="18" xfId="7" applyFill="1" applyBorder="1" applyAlignment="1">
      <alignment vertical="center" wrapText="1"/>
    </xf>
    <xf numFmtId="0" fontId="6" fillId="3" borderId="17" xfId="1" applyFont="1" applyFill="1" applyBorder="1" applyAlignment="1">
      <alignment vertical="center" wrapText="1"/>
    </xf>
    <xf numFmtId="165" fontId="6" fillId="4" borderId="18" xfId="1" applyNumberFormat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left" vertical="center" wrapText="1"/>
    </xf>
    <xf numFmtId="0" fontId="6" fillId="3" borderId="18" xfId="1" quotePrefix="1" applyFont="1" applyFill="1" applyBorder="1" applyAlignment="1">
      <alignment vertical="center" wrapText="1"/>
    </xf>
    <xf numFmtId="0" fontId="5" fillId="3" borderId="17" xfId="1" applyFont="1" applyFill="1" applyBorder="1" applyAlignment="1">
      <alignment vertical="center" wrapText="1"/>
    </xf>
    <xf numFmtId="2" fontId="6" fillId="3" borderId="18" xfId="1" applyNumberFormat="1" applyFont="1" applyFill="1" applyBorder="1" applyAlignment="1">
      <alignment horizontal="center" vertical="center"/>
    </xf>
    <xf numFmtId="2" fontId="6" fillId="3" borderId="18" xfId="1" applyNumberFormat="1" applyFont="1" applyFill="1" applyBorder="1" applyAlignment="1">
      <alignment horizontal="left" vertical="center"/>
    </xf>
    <xf numFmtId="165" fontId="6" fillId="3" borderId="18" xfId="1" applyNumberFormat="1" applyFont="1" applyFill="1" applyBorder="1" applyAlignment="1">
      <alignment horizontal="left" vertical="center" wrapText="1"/>
    </xf>
    <xf numFmtId="0" fontId="5" fillId="4" borderId="17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left" vertical="center" indent="2"/>
    </xf>
    <xf numFmtId="0" fontId="18" fillId="4" borderId="33" xfId="7" applyFill="1" applyBorder="1" applyAlignment="1">
      <alignment vertical="center" wrapText="1"/>
    </xf>
    <xf numFmtId="0" fontId="5" fillId="3" borderId="17" xfId="1" applyFont="1" applyFill="1" applyBorder="1" applyAlignment="1">
      <alignment horizontal="left" vertical="center" wrapText="1" indent="2"/>
    </xf>
    <xf numFmtId="0" fontId="6" fillId="3" borderId="17" xfId="1" applyFont="1" applyFill="1" applyBorder="1" applyAlignment="1">
      <alignment horizontal="left" vertical="center" wrapText="1" indent="4"/>
    </xf>
    <xf numFmtId="0" fontId="6" fillId="3" borderId="18" xfId="0" applyFont="1" applyFill="1" applyBorder="1"/>
    <xf numFmtId="165" fontId="6" fillId="4" borderId="81" xfId="1" applyNumberFormat="1" applyFont="1" applyFill="1" applyBorder="1" applyAlignment="1">
      <alignment horizontal="center" vertical="center"/>
    </xf>
    <xf numFmtId="165" fontId="6" fillId="3" borderId="85" xfId="1" applyNumberFormat="1" applyFont="1" applyFill="1" applyBorder="1" applyAlignment="1">
      <alignment horizontal="left" vertical="center"/>
    </xf>
    <xf numFmtId="0" fontId="6" fillId="3" borderId="82" xfId="1" applyFont="1" applyFill="1" applyBorder="1" applyAlignment="1">
      <alignment horizontal="left" vertical="center" wrapText="1" indent="2"/>
    </xf>
    <xf numFmtId="2" fontId="6" fillId="4" borderId="18" xfId="1" applyNumberFormat="1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vertical="center" wrapText="1"/>
    </xf>
    <xf numFmtId="0" fontId="6" fillId="3" borderId="17" xfId="1" applyFont="1" applyFill="1" applyBorder="1" applyAlignment="1">
      <alignment horizontal="right" vertical="center" wrapText="1" indent="5"/>
    </xf>
    <xf numFmtId="0" fontId="6" fillId="3" borderId="17" xfId="1" applyFont="1" applyFill="1" applyBorder="1" applyAlignment="1">
      <alignment horizontal="left" vertical="center" wrapText="1" indent="5"/>
    </xf>
    <xf numFmtId="0" fontId="4" fillId="3" borderId="17" xfId="0" applyFont="1" applyFill="1" applyBorder="1" applyAlignment="1">
      <alignment horizontal="left" vertical="center" wrapText="1" indent="2"/>
    </xf>
    <xf numFmtId="0" fontId="6" fillId="3" borderId="82" xfId="1" applyFont="1" applyFill="1" applyBorder="1" applyAlignment="1">
      <alignment horizontal="left" vertical="center" wrapText="1" indent="5"/>
    </xf>
    <xf numFmtId="165" fontId="6" fillId="4" borderId="18" xfId="1" applyNumberFormat="1" applyFont="1" applyFill="1" applyBorder="1" applyAlignment="1">
      <alignment horizontal="left" vertical="center"/>
    </xf>
    <xf numFmtId="0" fontId="6" fillId="3" borderId="18" xfId="0" applyFont="1" applyFill="1" applyBorder="1" applyAlignment="1">
      <alignment vertical="center" wrapText="1"/>
    </xf>
    <xf numFmtId="165" fontId="18" fillId="4" borderId="18" xfId="7" applyNumberFormat="1" applyFill="1" applyBorder="1" applyAlignment="1">
      <alignment horizontal="left" vertical="center"/>
    </xf>
    <xf numFmtId="0" fontId="5" fillId="4" borderId="76" xfId="1" applyFont="1" applyFill="1" applyBorder="1" applyAlignment="1">
      <alignment vertical="center" wrapText="1"/>
    </xf>
    <xf numFmtId="0" fontId="27" fillId="4" borderId="86" xfId="7" applyFont="1" applyFill="1" applyBorder="1" applyAlignment="1">
      <alignment vertical="center" wrapText="1"/>
    </xf>
    <xf numFmtId="165" fontId="6" fillId="4" borderId="18" xfId="1" applyNumberFormat="1" applyFont="1" applyFill="1" applyBorder="1" applyAlignment="1">
      <alignment horizontal="left" vertical="center" wrapText="1"/>
    </xf>
    <xf numFmtId="49" fontId="6" fillId="2" borderId="17" xfId="1" applyNumberFormat="1" applyFont="1" applyFill="1" applyBorder="1" applyAlignment="1">
      <alignment horizontal="left" vertical="center" wrapText="1" indent="2"/>
    </xf>
    <xf numFmtId="165" fontId="6" fillId="2" borderId="18" xfId="1" applyNumberFormat="1" applyFont="1" applyFill="1" applyBorder="1" applyAlignment="1">
      <alignment horizontal="left" vertical="center" wrapText="1"/>
    </xf>
    <xf numFmtId="49" fontId="6" fillId="3" borderId="17" xfId="1" applyNumberFormat="1" applyFont="1" applyFill="1" applyBorder="1" applyAlignment="1">
      <alignment horizontal="left" vertical="center" wrapText="1" indent="2"/>
    </xf>
    <xf numFmtId="0" fontId="6" fillId="2" borderId="17" xfId="1" applyFont="1" applyFill="1" applyBorder="1" applyAlignment="1">
      <alignment horizontal="left" vertical="center" wrapText="1" indent="2"/>
    </xf>
    <xf numFmtId="0" fontId="18" fillId="4" borderId="18" xfId="7" quotePrefix="1" applyFill="1" applyBorder="1" applyAlignment="1">
      <alignment vertical="center" wrapText="1"/>
    </xf>
    <xf numFmtId="0" fontId="5" fillId="3" borderId="18" xfId="1" applyFont="1" applyFill="1" applyBorder="1" applyAlignment="1">
      <alignment horizontal="left" vertical="center" wrapText="1"/>
    </xf>
    <xf numFmtId="0" fontId="6" fillId="3" borderId="18" xfId="1" applyFont="1" applyFill="1" applyBorder="1" applyAlignment="1">
      <alignment horizontal="left" vertical="center" wrapText="1"/>
    </xf>
    <xf numFmtId="0" fontId="5" fillId="3" borderId="76" xfId="1" applyFont="1" applyFill="1" applyBorder="1" applyAlignment="1">
      <alignment vertical="center" wrapText="1"/>
    </xf>
    <xf numFmtId="0" fontId="6" fillId="3" borderId="86" xfId="1" applyFont="1" applyFill="1" applyBorder="1" applyAlignment="1">
      <alignment vertical="center" wrapText="1"/>
    </xf>
    <xf numFmtId="0" fontId="5" fillId="3" borderId="32" xfId="1" applyFont="1" applyFill="1" applyBorder="1" applyAlignment="1">
      <alignment vertical="center" wrapText="1"/>
    </xf>
    <xf numFmtId="0" fontId="6" fillId="3" borderId="33" xfId="1" applyFont="1" applyFill="1" applyBorder="1" applyAlignment="1">
      <alignment vertical="center" wrapText="1"/>
    </xf>
    <xf numFmtId="0" fontId="5" fillId="3" borderId="82" xfId="1" applyFont="1" applyFill="1" applyBorder="1" applyAlignment="1">
      <alignment vertical="center" wrapText="1"/>
    </xf>
    <xf numFmtId="165" fontId="6" fillId="4" borderId="18" xfId="1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 indent="2"/>
    </xf>
    <xf numFmtId="0" fontId="5" fillId="4" borderId="12" xfId="1" applyFont="1" applyFill="1" applyBorder="1" applyAlignment="1">
      <alignment vertical="center" wrapText="1"/>
    </xf>
    <xf numFmtId="0" fontId="28" fillId="4" borderId="18" xfId="7" applyFont="1" applyFill="1" applyBorder="1" applyAlignment="1">
      <alignment vertical="center" wrapText="1"/>
    </xf>
    <xf numFmtId="0" fontId="6" fillId="3" borderId="32" xfId="1" applyFont="1" applyFill="1" applyBorder="1" applyAlignment="1">
      <alignment horizontal="left" vertical="center" wrapText="1" indent="2"/>
    </xf>
    <xf numFmtId="0" fontId="18" fillId="3" borderId="18" xfId="7" applyFill="1" applyBorder="1" applyAlignment="1">
      <alignment vertical="center" wrapText="1"/>
    </xf>
    <xf numFmtId="0" fontId="28" fillId="3" borderId="18" xfId="7" applyFont="1" applyFill="1" applyBorder="1" applyAlignment="1">
      <alignment vertical="center" wrapText="1"/>
    </xf>
    <xf numFmtId="0" fontId="5" fillId="4" borderId="23" xfId="1" applyFont="1" applyFill="1" applyBorder="1" applyAlignment="1">
      <alignment vertical="center" wrapText="1"/>
    </xf>
    <xf numFmtId="0" fontId="28" fillId="4" borderId="21" xfId="7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left" vertical="center" wrapText="1" indent="2"/>
    </xf>
    <xf numFmtId="0" fontId="5" fillId="3" borderId="17" xfId="0" applyFont="1" applyFill="1" applyBorder="1" applyAlignment="1">
      <alignment horizontal="left" vertical="center" wrapText="1" indent="2"/>
    </xf>
    <xf numFmtId="0" fontId="6" fillId="3" borderId="17" xfId="0" applyFont="1" applyFill="1" applyBorder="1" applyAlignment="1">
      <alignment horizontal="left" vertical="center" wrapText="1" indent="4"/>
    </xf>
    <xf numFmtId="0" fontId="2" fillId="0" borderId="17" xfId="0" applyFont="1" applyBorder="1"/>
    <xf numFmtId="0" fontId="6" fillId="4" borderId="18" xfId="1" applyFont="1" applyFill="1" applyBorder="1" applyAlignment="1">
      <alignment horizontal="left" vertical="center" wrapText="1"/>
    </xf>
    <xf numFmtId="0" fontId="18" fillId="4" borderId="18" xfId="7" applyFill="1" applyBorder="1" applyAlignment="1">
      <alignment horizontal="left" vertical="center" wrapText="1"/>
    </xf>
    <xf numFmtId="2" fontId="6" fillId="4" borderId="24" xfId="1" applyNumberFormat="1" applyFont="1" applyFill="1" applyBorder="1" applyAlignment="1">
      <alignment horizontal="center" vertical="center"/>
    </xf>
    <xf numFmtId="0" fontId="18" fillId="4" borderId="21" xfId="7" applyFill="1" applyBorder="1" applyAlignment="1">
      <alignment horizontal="left" vertical="center" wrapText="1"/>
    </xf>
    <xf numFmtId="0" fontId="41" fillId="0" borderId="45" xfId="0" applyFont="1" applyBorder="1" applyAlignment="1">
      <alignment horizontal="center"/>
    </xf>
    <xf numFmtId="0" fontId="41" fillId="0" borderId="0" xfId="0" applyFont="1"/>
    <xf numFmtId="0" fontId="44" fillId="0" borderId="45" xfId="0" applyFont="1" applyBorder="1" applyAlignment="1">
      <alignment horizontal="center"/>
    </xf>
    <xf numFmtId="0" fontId="44" fillId="0" borderId="0" xfId="0" applyFont="1"/>
    <xf numFmtId="0" fontId="44" fillId="0" borderId="0" xfId="0" applyFont="1" applyAlignment="1">
      <alignment vertical="center"/>
    </xf>
    <xf numFmtId="44" fontId="12" fillId="11" borderId="56" xfId="4" applyNumberFormat="1" applyFont="1" applyFill="1" applyBorder="1" applyAlignment="1">
      <alignment horizontal="center" vertical="center"/>
    </xf>
    <xf numFmtId="0" fontId="44" fillId="0" borderId="45" xfId="0" applyFont="1" applyFill="1" applyBorder="1" applyAlignment="1">
      <alignment horizontal="center"/>
    </xf>
    <xf numFmtId="0" fontId="44" fillId="0" borderId="0" xfId="0" applyFont="1" applyFill="1"/>
    <xf numFmtId="0" fontId="16" fillId="20" borderId="87" xfId="0" applyFont="1" applyFill="1" applyBorder="1"/>
    <xf numFmtId="0" fontId="9" fillId="20" borderId="69" xfId="0" applyFont="1" applyFill="1" applyBorder="1" applyAlignment="1">
      <alignment horizontal="center"/>
    </xf>
    <xf numFmtId="165" fontId="9" fillId="20" borderId="71" xfId="0" applyNumberFormat="1" applyFont="1" applyFill="1" applyBorder="1" applyAlignment="1">
      <alignment horizontal="center"/>
    </xf>
    <xf numFmtId="0" fontId="9" fillId="20" borderId="70" xfId="0" applyFont="1" applyFill="1" applyBorder="1" applyAlignment="1">
      <alignment wrapText="1"/>
    </xf>
    <xf numFmtId="0" fontId="9" fillId="3" borderId="44" xfId="0" applyFont="1" applyFill="1" applyBorder="1"/>
    <xf numFmtId="10" fontId="9" fillId="0" borderId="0" xfId="0" applyNumberFormat="1" applyFont="1"/>
    <xf numFmtId="0" fontId="5" fillId="4" borderId="82" xfId="1" applyFont="1" applyFill="1" applyBorder="1" applyAlignment="1">
      <alignment vertical="center" wrapText="1"/>
    </xf>
    <xf numFmtId="0" fontId="9" fillId="3" borderId="0" xfId="0" applyFont="1" applyFill="1"/>
    <xf numFmtId="165" fontId="9" fillId="3" borderId="0" xfId="0" applyNumberFormat="1" applyFont="1" applyFill="1"/>
    <xf numFmtId="165" fontId="7" fillId="3" borderId="0" xfId="0" applyNumberFormat="1" applyFont="1" applyFill="1"/>
    <xf numFmtId="0" fontId="5" fillId="4" borderId="90" xfId="1" applyFont="1" applyFill="1" applyBorder="1" applyAlignment="1">
      <alignment vertical="center" wrapText="1"/>
    </xf>
    <xf numFmtId="0" fontId="6" fillId="4" borderId="7" xfId="1" applyFont="1" applyFill="1" applyBorder="1" applyAlignment="1">
      <alignment vertical="center" wrapText="1"/>
    </xf>
    <xf numFmtId="49" fontId="42" fillId="17" borderId="32" xfId="0" applyNumberFormat="1" applyFont="1" applyFill="1" applyBorder="1" applyAlignment="1">
      <alignment horizontal="center" vertical="center"/>
    </xf>
    <xf numFmtId="49" fontId="42" fillId="17" borderId="33" xfId="0" applyNumberFormat="1" applyFont="1" applyFill="1" applyBorder="1" applyAlignment="1">
      <alignment horizontal="center" vertical="center" wrapText="1"/>
    </xf>
    <xf numFmtId="0" fontId="22" fillId="15" borderId="17" xfId="0" applyFont="1" applyFill="1" applyBorder="1" applyAlignment="1">
      <alignment horizontal="left" vertical="center" wrapText="1" indent="3"/>
    </xf>
    <xf numFmtId="165" fontId="0" fillId="15" borderId="18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 indent="5"/>
    </xf>
    <xf numFmtId="165" fontId="0" fillId="0" borderId="18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 indent="5"/>
    </xf>
    <xf numFmtId="0" fontId="0" fillId="0" borderId="17" xfId="0" applyFont="1" applyFill="1" applyBorder="1" applyAlignment="1">
      <alignment horizontal="left" vertical="center" wrapText="1" indent="3"/>
    </xf>
    <xf numFmtId="0" fontId="0" fillId="3" borderId="17" xfId="0" applyFont="1" applyFill="1" applyBorder="1" applyAlignment="1">
      <alignment horizontal="left" vertical="center" wrapText="1" indent="3"/>
    </xf>
    <xf numFmtId="165" fontId="0" fillId="3" borderId="18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 wrapText="1" indent="5"/>
    </xf>
    <xf numFmtId="165" fontId="0" fillId="0" borderId="24" xfId="0" applyNumberFormat="1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/>
    </xf>
    <xf numFmtId="165" fontId="0" fillId="0" borderId="21" xfId="0" applyNumberFormat="1" applyFont="1" applyFill="1" applyBorder="1" applyAlignment="1">
      <alignment horizontal="center" vertical="center"/>
    </xf>
    <xf numFmtId="49" fontId="42" fillId="17" borderId="91" xfId="0" applyNumberFormat="1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left" vertical="center" wrapText="1" indent="5"/>
    </xf>
    <xf numFmtId="165" fontId="9" fillId="0" borderId="93" xfId="0" applyNumberFormat="1" applyFont="1" applyFill="1" applyBorder="1" applyAlignment="1">
      <alignment horizontal="center" vertical="center"/>
    </xf>
    <xf numFmtId="8" fontId="9" fillId="0" borderId="93" xfId="0" applyNumberFormat="1" applyFont="1" applyFill="1" applyBorder="1" applyAlignment="1">
      <alignment horizontal="center" vertical="center"/>
    </xf>
    <xf numFmtId="8" fontId="9" fillId="0" borderId="94" xfId="0" applyNumberFormat="1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left" vertical="center" wrapText="1" indent="5"/>
    </xf>
    <xf numFmtId="165" fontId="9" fillId="0" borderId="96" xfId="0" applyNumberFormat="1" applyFont="1" applyFill="1" applyBorder="1" applyAlignment="1">
      <alignment horizontal="center" vertical="center"/>
    </xf>
    <xf numFmtId="8" fontId="9" fillId="0" borderId="96" xfId="0" applyNumberFormat="1" applyFont="1" applyFill="1" applyBorder="1" applyAlignment="1">
      <alignment horizontal="center" vertical="center"/>
    </xf>
    <xf numFmtId="8" fontId="9" fillId="0" borderId="97" xfId="0" applyNumberFormat="1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left"/>
    </xf>
    <xf numFmtId="0" fontId="9" fillId="0" borderId="98" xfId="0" applyFont="1" applyFill="1" applyBorder="1" applyAlignment="1">
      <alignment horizontal="left" vertical="center" wrapText="1" indent="5"/>
    </xf>
    <xf numFmtId="165" fontId="9" fillId="0" borderId="99" xfId="0" applyNumberFormat="1" applyFont="1" applyFill="1" applyBorder="1" applyAlignment="1">
      <alignment horizontal="center" vertical="center"/>
    </xf>
    <xf numFmtId="8" fontId="9" fillId="0" borderId="99" xfId="0" applyNumberFormat="1" applyFont="1" applyFill="1" applyBorder="1" applyAlignment="1">
      <alignment horizontal="center" vertical="center"/>
    </xf>
    <xf numFmtId="8" fontId="9" fillId="0" borderId="100" xfId="0" applyNumberFormat="1" applyFont="1" applyFill="1" applyBorder="1" applyAlignment="1">
      <alignment horizontal="center" vertical="center"/>
    </xf>
    <xf numFmtId="49" fontId="42" fillId="17" borderId="101" xfId="0" applyNumberFormat="1" applyFont="1" applyFill="1" applyBorder="1" applyAlignment="1">
      <alignment horizontal="center" vertical="center"/>
    </xf>
    <xf numFmtId="49" fontId="42" fillId="17" borderId="102" xfId="0" applyNumberFormat="1" applyFont="1" applyFill="1" applyBorder="1" applyAlignment="1">
      <alignment horizontal="center" vertical="center"/>
    </xf>
    <xf numFmtId="8" fontId="42" fillId="17" borderId="102" xfId="0" applyNumberFormat="1" applyFont="1" applyFill="1" applyBorder="1" applyAlignment="1">
      <alignment horizontal="center" vertical="center" wrapText="1"/>
    </xf>
    <xf numFmtId="49" fontId="42" fillId="17" borderId="97" xfId="0" applyNumberFormat="1" applyFont="1" applyFill="1" applyBorder="1" applyAlignment="1">
      <alignment horizontal="center" vertical="center" wrapText="1"/>
    </xf>
    <xf numFmtId="0" fontId="22" fillId="15" borderId="95" xfId="0" applyFont="1" applyFill="1" applyBorder="1" applyAlignment="1">
      <alignment horizontal="left" vertical="center" wrapText="1" indent="3"/>
    </xf>
    <xf numFmtId="165" fontId="0" fillId="15" borderId="96" xfId="0" applyNumberFormat="1" applyFont="1" applyFill="1" applyBorder="1" applyAlignment="1">
      <alignment horizontal="center" vertical="center"/>
    </xf>
    <xf numFmtId="8" fontId="0" fillId="15" borderId="96" xfId="0" applyNumberFormat="1" applyFont="1" applyFill="1" applyBorder="1" applyAlignment="1">
      <alignment horizontal="center" vertical="center"/>
    </xf>
    <xf numFmtId="8" fontId="0" fillId="15" borderId="97" xfId="0" applyNumberFormat="1" applyFont="1" applyFill="1" applyBorder="1" applyAlignment="1">
      <alignment horizontal="center" vertical="center"/>
    </xf>
    <xf numFmtId="0" fontId="9" fillId="0" borderId="95" xfId="0" applyFont="1" applyBorder="1" applyAlignment="1">
      <alignment horizontal="left" vertical="center" wrapText="1"/>
    </xf>
    <xf numFmtId="165" fontId="9" fillId="0" borderId="96" xfId="0" applyNumberFormat="1" applyFont="1" applyBorder="1" applyAlignment="1">
      <alignment horizontal="center" vertical="center"/>
    </xf>
    <xf numFmtId="8" fontId="9" fillId="0" borderId="96" xfId="0" applyNumberFormat="1" applyFont="1" applyBorder="1" applyAlignment="1">
      <alignment horizontal="center" vertical="center"/>
    </xf>
    <xf numFmtId="8" fontId="9" fillId="0" borderId="97" xfId="0" applyNumberFormat="1" applyFont="1" applyBorder="1" applyAlignment="1">
      <alignment horizontal="center" vertical="center"/>
    </xf>
    <xf numFmtId="0" fontId="9" fillId="0" borderId="103" xfId="0" applyFont="1" applyFill="1" applyBorder="1" applyAlignment="1">
      <alignment vertical="center" wrapText="1"/>
    </xf>
    <xf numFmtId="8" fontId="9" fillId="0" borderId="104" xfId="0" applyNumberFormat="1" applyFont="1" applyFill="1" applyBorder="1" applyAlignment="1">
      <alignment horizontal="center" vertical="center"/>
    </xf>
    <xf numFmtId="0" fontId="9" fillId="0" borderId="95" xfId="0" applyFont="1" applyBorder="1" applyAlignment="1">
      <alignment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8" xfId="0" applyFont="1" applyBorder="1" applyAlignment="1">
      <alignment vertical="center" wrapText="1"/>
    </xf>
    <xf numFmtId="0" fontId="9" fillId="0" borderId="99" xfId="0" applyFont="1" applyBorder="1" applyAlignment="1">
      <alignment horizontal="center" vertical="center"/>
    </xf>
    <xf numFmtId="8" fontId="9" fillId="0" borderId="99" xfId="0" applyNumberFormat="1" applyFont="1" applyBorder="1" applyAlignment="1">
      <alignment horizontal="center" vertical="center"/>
    </xf>
    <xf numFmtId="8" fontId="9" fillId="0" borderId="100" xfId="0" applyNumberFormat="1" applyFont="1" applyBorder="1" applyAlignment="1">
      <alignment horizontal="center" vertical="center"/>
    </xf>
    <xf numFmtId="49" fontId="43" fillId="18" borderId="101" xfId="0" applyNumberFormat="1" applyFont="1" applyFill="1" applyBorder="1" applyAlignment="1"/>
    <xf numFmtId="49" fontId="43" fillId="18" borderId="102" xfId="0" applyNumberFormat="1" applyFont="1" applyFill="1" applyBorder="1" applyAlignment="1">
      <alignment horizontal="center" vertical="center"/>
    </xf>
    <xf numFmtId="8" fontId="43" fillId="18" borderId="105" xfId="0" applyNumberFormat="1" applyFont="1" applyFill="1" applyBorder="1" applyAlignment="1">
      <alignment horizontal="center" vertical="center"/>
    </xf>
    <xf numFmtId="0" fontId="43" fillId="18" borderId="102" xfId="0" applyFont="1" applyFill="1" applyBorder="1" applyAlignment="1">
      <alignment horizontal="center" vertical="center"/>
    </xf>
    <xf numFmtId="49" fontId="42" fillId="18" borderId="101" xfId="0" applyNumberFormat="1" applyFont="1" applyFill="1" applyBorder="1" applyAlignment="1"/>
    <xf numFmtId="49" fontId="43" fillId="18" borderId="106" xfId="0" applyNumberFormat="1" applyFont="1" applyFill="1" applyBorder="1" applyAlignment="1"/>
    <xf numFmtId="49" fontId="43" fillId="18" borderId="107" xfId="0" applyNumberFormat="1" applyFont="1" applyFill="1" applyBorder="1" applyAlignment="1">
      <alignment horizontal="center" vertical="center"/>
    </xf>
    <xf numFmtId="8" fontId="43" fillId="18" borderId="108" xfId="0" applyNumberFormat="1" applyFont="1" applyFill="1" applyBorder="1" applyAlignment="1">
      <alignment horizontal="center" vertical="center"/>
    </xf>
    <xf numFmtId="0" fontId="0" fillId="0" borderId="95" xfId="0" applyFont="1" applyBorder="1" applyAlignment="1">
      <alignment horizontal="left" vertical="center" wrapText="1" indent="3"/>
    </xf>
    <xf numFmtId="165" fontId="0" fillId="0" borderId="96" xfId="0" applyNumberFormat="1" applyFont="1" applyBorder="1" applyAlignment="1">
      <alignment horizontal="center" vertical="center" wrapText="1"/>
    </xf>
    <xf numFmtId="8" fontId="0" fillId="0" borderId="96" xfId="0" applyNumberFormat="1" applyFont="1" applyBorder="1" applyAlignment="1">
      <alignment horizontal="center" vertical="center"/>
    </xf>
    <xf numFmtId="8" fontId="0" fillId="0" borderId="97" xfId="0" applyNumberFormat="1" applyFont="1" applyBorder="1" applyAlignment="1">
      <alignment horizontal="center" vertical="center"/>
    </xf>
    <xf numFmtId="0" fontId="9" fillId="3" borderId="95" xfId="0" applyFont="1" applyFill="1" applyBorder="1" applyAlignment="1">
      <alignment horizontal="left" vertical="center" wrapText="1" indent="5"/>
    </xf>
    <xf numFmtId="165" fontId="9" fillId="3" borderId="96" xfId="0" applyNumberFormat="1" applyFont="1" applyFill="1" applyBorder="1" applyAlignment="1">
      <alignment horizontal="center" vertical="center" wrapText="1"/>
    </xf>
    <xf numFmtId="8" fontId="0" fillId="3" borderId="97" xfId="0" applyNumberFormat="1" applyFont="1" applyFill="1" applyBorder="1" applyAlignment="1">
      <alignment horizontal="center" vertical="center"/>
    </xf>
    <xf numFmtId="0" fontId="9" fillId="0" borderId="95" xfId="0" applyFont="1" applyBorder="1" applyAlignment="1">
      <alignment horizontal="left" vertical="center" wrapText="1" indent="5"/>
    </xf>
    <xf numFmtId="165" fontId="9" fillId="0" borderId="96" xfId="0" applyNumberFormat="1" applyFont="1" applyBorder="1" applyAlignment="1">
      <alignment horizontal="center" vertical="center" wrapText="1"/>
    </xf>
    <xf numFmtId="165" fontId="0" fillId="15" borderId="96" xfId="0" applyNumberFormat="1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horizontal="left" vertical="center" indent="5" shrinkToFit="1"/>
    </xf>
    <xf numFmtId="165" fontId="9" fillId="3" borderId="96" xfId="0" applyNumberFormat="1" applyFont="1" applyFill="1" applyBorder="1" applyAlignment="1">
      <alignment horizontal="center" vertical="center" wrapText="1" shrinkToFit="1"/>
    </xf>
    <xf numFmtId="8" fontId="9" fillId="3" borderId="97" xfId="0" applyNumberFormat="1" applyFont="1" applyFill="1" applyBorder="1" applyAlignment="1">
      <alignment horizontal="center" vertical="center" shrinkToFit="1"/>
    </xf>
    <xf numFmtId="165" fontId="9" fillId="3" borderId="96" xfId="11" applyNumberFormat="1" applyFont="1" applyFill="1" applyBorder="1" applyAlignment="1">
      <alignment horizontal="center" vertical="center" wrapText="1" shrinkToFit="1"/>
    </xf>
    <xf numFmtId="8" fontId="9" fillId="3" borderId="97" xfId="11" applyNumberFormat="1" applyFont="1" applyFill="1" applyBorder="1" applyAlignment="1">
      <alignment horizontal="center" vertical="center" shrinkToFit="1"/>
    </xf>
    <xf numFmtId="0" fontId="9" fillId="3" borderId="95" xfId="0" applyFont="1" applyFill="1" applyBorder="1" applyAlignment="1">
      <alignment horizontal="left" vertical="center" shrinkToFit="1"/>
    </xf>
    <xf numFmtId="0" fontId="9" fillId="0" borderId="98" xfId="0" applyFont="1" applyBorder="1" applyAlignment="1">
      <alignment horizontal="left" vertical="center" wrapText="1" indent="5"/>
    </xf>
    <xf numFmtId="165" fontId="9" fillId="3" borderId="99" xfId="0" applyNumberFormat="1" applyFont="1" applyFill="1" applyBorder="1" applyAlignment="1">
      <alignment horizontal="center" vertical="center" wrapText="1"/>
    </xf>
    <xf numFmtId="8" fontId="0" fillId="0" borderId="99" xfId="0" applyNumberFormat="1" applyFont="1" applyBorder="1" applyAlignment="1">
      <alignment horizontal="center" vertical="center"/>
    </xf>
    <xf numFmtId="8" fontId="0" fillId="3" borderId="100" xfId="0" applyNumberFormat="1" applyFont="1" applyFill="1" applyBorder="1" applyAlignment="1">
      <alignment horizontal="center" vertical="center"/>
    </xf>
    <xf numFmtId="0" fontId="22" fillId="15" borderId="95" xfId="0" applyFont="1" applyFill="1" applyBorder="1" applyAlignment="1">
      <alignment vertical="center" wrapText="1"/>
    </xf>
    <xf numFmtId="165" fontId="9" fillId="3" borderId="96" xfId="0" applyNumberFormat="1" applyFont="1" applyFill="1" applyBorder="1" applyAlignment="1">
      <alignment horizontal="center" vertical="center"/>
    </xf>
    <xf numFmtId="8" fontId="9" fillId="3" borderId="96" xfId="0" applyNumberFormat="1" applyFont="1" applyFill="1" applyBorder="1" applyAlignment="1">
      <alignment horizontal="center" vertical="center"/>
    </xf>
    <xf numFmtId="8" fontId="9" fillId="3" borderId="97" xfId="0" applyNumberFormat="1" applyFont="1" applyFill="1" applyBorder="1" applyAlignment="1">
      <alignment horizontal="center" vertical="center"/>
    </xf>
    <xf numFmtId="8" fontId="9" fillId="3" borderId="96" xfId="0" applyNumberFormat="1" applyFont="1" applyFill="1" applyBorder="1" applyAlignment="1">
      <alignment horizontal="center"/>
    </xf>
    <xf numFmtId="8" fontId="9" fillId="3" borderId="97" xfId="0" applyNumberFormat="1" applyFont="1" applyFill="1" applyBorder="1" applyAlignment="1">
      <alignment horizontal="center"/>
    </xf>
    <xf numFmtId="8" fontId="9" fillId="0" borderId="96" xfId="0" applyNumberFormat="1" applyFont="1" applyBorder="1"/>
    <xf numFmtId="165" fontId="9" fillId="19" borderId="96" xfId="0" applyNumberFormat="1" applyFont="1" applyFill="1" applyBorder="1" applyAlignment="1">
      <alignment horizontal="center" vertical="center"/>
    </xf>
    <xf numFmtId="8" fontId="9" fillId="19" borderId="97" xfId="0" applyNumberFormat="1" applyFont="1" applyFill="1" applyBorder="1" applyAlignment="1">
      <alignment horizontal="center" vertical="center"/>
    </xf>
    <xf numFmtId="0" fontId="9" fillId="3" borderId="98" xfId="0" applyFont="1" applyFill="1" applyBorder="1" applyAlignment="1">
      <alignment horizontal="left" vertical="center" wrapText="1" indent="5"/>
    </xf>
    <xf numFmtId="8" fontId="9" fillId="3" borderId="99" xfId="0" applyNumberFormat="1" applyFont="1" applyFill="1" applyBorder="1" applyAlignment="1">
      <alignment horizontal="center" vertical="center"/>
    </xf>
    <xf numFmtId="8" fontId="9" fillId="3" borderId="100" xfId="0" applyNumberFormat="1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left" vertical="center" wrapText="1" indent="6"/>
    </xf>
    <xf numFmtId="165" fontId="9" fillId="0" borderId="99" xfId="0" applyNumberFormat="1" applyFont="1" applyBorder="1" applyAlignment="1">
      <alignment horizontal="center" vertical="center"/>
    </xf>
    <xf numFmtId="0" fontId="47" fillId="0" borderId="95" xfId="0" applyFont="1" applyBorder="1" applyAlignment="1">
      <alignment horizontal="left" vertical="center" wrapText="1"/>
    </xf>
    <xf numFmtId="0" fontId="0" fillId="0" borderId="96" xfId="0" applyBorder="1" applyAlignment="1">
      <alignment horizontal="center"/>
    </xf>
    <xf numFmtId="8" fontId="47" fillId="0" borderId="109" xfId="0" applyNumberFormat="1" applyFont="1" applyBorder="1" applyAlignment="1">
      <alignment horizontal="center" vertical="center" wrapText="1"/>
    </xf>
    <xf numFmtId="8" fontId="47" fillId="0" borderId="97" xfId="0" applyNumberFormat="1" applyFont="1" applyBorder="1" applyAlignment="1">
      <alignment horizontal="center" vertical="center" wrapText="1"/>
    </xf>
    <xf numFmtId="8" fontId="0" fillId="0" borderId="109" xfId="0" applyNumberFormat="1" applyBorder="1" applyAlignment="1">
      <alignment horizontal="center" vertical="center" wrapText="1"/>
    </xf>
    <xf numFmtId="8" fontId="0" fillId="0" borderId="97" xfId="0" applyNumberFormat="1" applyBorder="1" applyAlignment="1">
      <alignment horizontal="center" vertical="center" wrapText="1"/>
    </xf>
    <xf numFmtId="0" fontId="8" fillId="0" borderId="95" xfId="0" applyFont="1" applyBorder="1" applyAlignment="1">
      <alignment horizontal="left" vertical="center" wrapText="1"/>
    </xf>
    <xf numFmtId="0" fontId="47" fillId="0" borderId="98" xfId="0" applyFont="1" applyBorder="1" applyAlignment="1">
      <alignment horizontal="left" vertical="center" wrapText="1"/>
    </xf>
    <xf numFmtId="0" fontId="0" fillId="0" borderId="99" xfId="0" applyBorder="1" applyAlignment="1">
      <alignment horizontal="center"/>
    </xf>
    <xf numFmtId="8" fontId="0" fillId="0" borderId="110" xfId="0" applyNumberFormat="1" applyBorder="1" applyAlignment="1">
      <alignment horizontal="center" vertical="center" wrapText="1"/>
    </xf>
    <xf numFmtId="8" fontId="0" fillId="0" borderId="100" xfId="0" applyNumberFormat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center" vertical="center" wrapText="1"/>
    </xf>
    <xf numFmtId="0" fontId="31" fillId="14" borderId="7" xfId="0" applyFont="1" applyFill="1" applyBorder="1" applyAlignment="1">
      <alignment horizontal="center" vertical="center" wrapText="1"/>
    </xf>
    <xf numFmtId="165" fontId="21" fillId="0" borderId="83" xfId="1" applyNumberFormat="1" applyFont="1" applyBorder="1" applyAlignment="1">
      <alignment horizontal="center" vertical="top" wrapText="1"/>
    </xf>
    <xf numFmtId="165" fontId="4" fillId="0" borderId="84" xfId="1" applyNumberFormat="1" applyFont="1" applyBorder="1" applyAlignment="1">
      <alignment horizontal="center" vertical="top" wrapText="1"/>
    </xf>
    <xf numFmtId="0" fontId="2" fillId="0" borderId="82" xfId="1" applyFont="1" applyBorder="1" applyAlignment="1">
      <alignment horizontal="left" vertical="top" wrapText="1"/>
    </xf>
    <xf numFmtId="168" fontId="21" fillId="0" borderId="81" xfId="10" applyFont="1" applyBorder="1" applyAlignment="1">
      <alignment vertical="center" wrapText="1"/>
    </xf>
    <xf numFmtId="0" fontId="3" fillId="0" borderId="55" xfId="1" applyFont="1" applyBorder="1" applyAlignment="1">
      <alignment horizontal="center" vertical="top" wrapText="1"/>
    </xf>
    <xf numFmtId="168" fontId="21" fillId="0" borderId="7" xfId="10" applyFont="1" applyBorder="1" applyAlignment="1">
      <alignment horizontal="center" vertical="top" wrapText="1"/>
    </xf>
    <xf numFmtId="0" fontId="34" fillId="0" borderId="7" xfId="0" applyFont="1" applyFill="1" applyBorder="1" applyAlignment="1">
      <alignment horizontal="center" vertical="center" wrapText="1"/>
    </xf>
    <xf numFmtId="44" fontId="0" fillId="0" borderId="7" xfId="11" applyFont="1" applyBorder="1" applyAlignment="1">
      <alignment horizontal="center" vertical="center"/>
    </xf>
    <xf numFmtId="0" fontId="9" fillId="0" borderId="7" xfId="13" applyFont="1" applyFill="1" applyBorder="1" applyAlignment="1">
      <alignment horizontal="center" vertical="center" wrapText="1"/>
    </xf>
    <xf numFmtId="44" fontId="9" fillId="0" borderId="7" xfId="11" applyFont="1" applyFill="1" applyBorder="1" applyAlignment="1">
      <alignment horizontal="center" vertical="center" wrapText="1"/>
    </xf>
    <xf numFmtId="0" fontId="9" fillId="0" borderId="7" xfId="14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44" fontId="9" fillId="0" borderId="7" xfId="11" applyFont="1" applyFill="1" applyBorder="1" applyAlignment="1">
      <alignment horizontal="center" vertical="center"/>
    </xf>
    <xf numFmtId="44" fontId="16" fillId="0" borderId="7" xfId="1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4" fillId="0" borderId="8" xfId="0" applyFont="1" applyFill="1" applyBorder="1" applyAlignment="1">
      <alignment horizontal="center" vertical="center" wrapText="1"/>
    </xf>
    <xf numFmtId="9" fontId="6" fillId="3" borderId="53" xfId="1" applyNumberFormat="1" applyFont="1" applyFill="1" applyBorder="1" applyAlignment="1">
      <alignment horizontal="center" vertical="center"/>
    </xf>
    <xf numFmtId="165" fontId="48" fillId="0" borderId="7" xfId="1" applyNumberFormat="1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9" fontId="6" fillId="0" borderId="7" xfId="1" applyNumberFormat="1" applyFont="1" applyFill="1" applyBorder="1" applyAlignment="1">
      <alignment horizontal="center" vertical="center"/>
    </xf>
    <xf numFmtId="0" fontId="9" fillId="0" borderId="0" xfId="0" applyFont="1" applyFill="1"/>
    <xf numFmtId="2" fontId="6" fillId="0" borderId="7" xfId="1" applyNumberFormat="1" applyFont="1" applyFill="1" applyBorder="1" applyAlignment="1">
      <alignment horizontal="center" vertical="center"/>
    </xf>
    <xf numFmtId="0" fontId="13" fillId="0" borderId="14" xfId="6" applyFont="1" applyBorder="1" applyAlignment="1">
      <alignment horizontal="center"/>
    </xf>
    <xf numFmtId="0" fontId="13" fillId="0" borderId="34" xfId="6" applyFont="1" applyBorder="1" applyAlignment="1">
      <alignment horizontal="center"/>
    </xf>
    <xf numFmtId="0" fontId="13" fillId="0" borderId="73" xfId="6" applyFont="1" applyBorder="1" applyAlignment="1">
      <alignment horizontal="center"/>
    </xf>
    <xf numFmtId="0" fontId="3" fillId="3" borderId="53" xfId="1" applyFont="1" applyFill="1" applyBorder="1" applyAlignment="1">
      <alignment horizontal="center" vertical="center" wrapText="1"/>
    </xf>
    <xf numFmtId="165" fontId="3" fillId="3" borderId="53" xfId="1" applyNumberFormat="1" applyFont="1" applyFill="1" applyBorder="1" applyAlignment="1">
      <alignment horizontal="center" vertical="center" wrapText="1"/>
    </xf>
    <xf numFmtId="166" fontId="3" fillId="2" borderId="53" xfId="1" applyNumberFormat="1" applyFont="1" applyFill="1" applyBorder="1" applyAlignment="1">
      <alignment horizontal="center" vertical="center" wrapText="1"/>
    </xf>
    <xf numFmtId="165" fontId="3" fillId="2" borderId="53" xfId="1" applyNumberFormat="1" applyFont="1" applyFill="1" applyBorder="1" applyAlignment="1">
      <alignment horizontal="center" vertical="center" wrapText="1"/>
    </xf>
    <xf numFmtId="2" fontId="3" fillId="2" borderId="53" xfId="1" applyNumberFormat="1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167" fontId="35" fillId="0" borderId="85" xfId="6" applyNumberFormat="1" applyFont="1" applyBorder="1" applyAlignment="1">
      <alignment horizontal="center" vertical="center"/>
    </xf>
    <xf numFmtId="6" fontId="35" fillId="0" borderId="23" xfId="6" applyNumberFormat="1" applyFont="1" applyBorder="1" applyAlignment="1">
      <alignment horizontal="center" vertical="center"/>
    </xf>
    <xf numFmtId="0" fontId="35" fillId="0" borderId="84" xfId="6" applyFont="1" applyBorder="1" applyAlignment="1">
      <alignment horizontal="center" wrapText="1"/>
    </xf>
    <xf numFmtId="6" fontId="35" fillId="0" borderId="84" xfId="6" applyNumberFormat="1" applyFont="1" applyBorder="1" applyAlignment="1">
      <alignment horizontal="center" vertical="center" wrapText="1"/>
    </xf>
    <xf numFmtId="6" fontId="35" fillId="0" borderId="19" xfId="6" applyNumberFormat="1" applyFont="1" applyBorder="1" applyAlignment="1">
      <alignment horizontal="center" vertical="center"/>
    </xf>
    <xf numFmtId="6" fontId="35" fillId="0" borderId="67" xfId="6" applyNumberFormat="1" applyFont="1" applyBorder="1" applyAlignment="1">
      <alignment horizontal="center" vertical="center"/>
    </xf>
    <xf numFmtId="165" fontId="9" fillId="0" borderId="59" xfId="0" applyNumberFormat="1" applyFont="1" applyBorder="1" applyAlignment="1">
      <alignment horizontal="center" vertical="center"/>
    </xf>
    <xf numFmtId="0" fontId="9" fillId="0" borderId="88" xfId="0" applyFont="1" applyBorder="1"/>
    <xf numFmtId="165" fontId="9" fillId="0" borderId="69" xfId="0" applyNumberFormat="1" applyFont="1" applyBorder="1" applyAlignment="1">
      <alignment horizontal="center"/>
    </xf>
    <xf numFmtId="0" fontId="9" fillId="0" borderId="89" xfId="0" applyFont="1" applyBorder="1"/>
    <xf numFmtId="165" fontId="6" fillId="3" borderId="112" xfId="1" applyNumberFormat="1" applyFont="1" applyFill="1" applyBorder="1" applyAlignment="1">
      <alignment horizontal="left" vertical="center"/>
    </xf>
    <xf numFmtId="0" fontId="9" fillId="0" borderId="113" xfId="0" applyFont="1" applyBorder="1"/>
    <xf numFmtId="0" fontId="9" fillId="0" borderId="49" xfId="0" applyFont="1" applyBorder="1" applyAlignment="1">
      <alignment wrapText="1"/>
    </xf>
    <xf numFmtId="0" fontId="3" fillId="2" borderId="87" xfId="1" applyFont="1" applyFill="1" applyBorder="1" applyAlignment="1">
      <alignment horizontal="center" vertical="center" wrapText="1"/>
    </xf>
    <xf numFmtId="0" fontId="3" fillId="2" borderId="114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165" fontId="6" fillId="0" borderId="111" xfId="1" applyNumberFormat="1" applyFont="1" applyFill="1" applyBorder="1" applyAlignment="1">
      <alignment horizontal="center" vertical="center"/>
    </xf>
    <xf numFmtId="2" fontId="5" fillId="0" borderId="111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 wrapText="1"/>
    </xf>
    <xf numFmtId="0" fontId="6" fillId="0" borderId="17" xfId="1" applyFont="1" applyFill="1" applyBorder="1" applyAlignment="1">
      <alignment horizontal="left" vertical="center" wrapText="1" indent="4"/>
    </xf>
    <xf numFmtId="0" fontId="6" fillId="0" borderId="18" xfId="1" applyFont="1" applyFill="1" applyBorder="1" applyAlignment="1">
      <alignment vertical="center" wrapText="1"/>
    </xf>
    <xf numFmtId="0" fontId="6" fillId="0" borderId="17" xfId="1" applyFont="1" applyFill="1" applyBorder="1" applyAlignment="1">
      <alignment horizontal="left" vertical="center" wrapText="1" indent="2"/>
    </xf>
    <xf numFmtId="0" fontId="6" fillId="3" borderId="23" xfId="1" applyFont="1" applyFill="1" applyBorder="1" applyAlignment="1">
      <alignment horizontal="left" vertical="center" wrapText="1" indent="2"/>
    </xf>
    <xf numFmtId="0" fontId="6" fillId="3" borderId="24" xfId="1" applyFont="1" applyFill="1" applyBorder="1" applyAlignment="1">
      <alignment horizontal="left" vertical="center" wrapText="1"/>
    </xf>
    <xf numFmtId="165" fontId="6" fillId="2" borderId="24" xfId="1" applyNumberFormat="1" applyFont="1" applyFill="1" applyBorder="1" applyAlignment="1">
      <alignment horizontal="center" vertical="center"/>
    </xf>
    <xf numFmtId="9" fontId="6" fillId="3" borderId="24" xfId="1" applyNumberFormat="1" applyFont="1" applyFill="1" applyBorder="1" applyAlignment="1">
      <alignment horizontal="center" vertical="center"/>
    </xf>
    <xf numFmtId="165" fontId="6" fillId="0" borderId="24" xfId="1" applyNumberFormat="1" applyFont="1" applyFill="1" applyBorder="1" applyAlignment="1">
      <alignment horizontal="center" vertical="center"/>
    </xf>
    <xf numFmtId="2" fontId="6" fillId="0" borderId="24" xfId="1" applyNumberFormat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166" fontId="16" fillId="2" borderId="8" xfId="1" applyNumberFormat="1" applyFont="1" applyFill="1" applyBorder="1" applyAlignment="1">
      <alignment horizontal="center" vertical="center" wrapText="1"/>
    </xf>
    <xf numFmtId="165" fontId="16" fillId="2" borderId="33" xfId="1" applyNumberFormat="1" applyFont="1" applyFill="1" applyBorder="1" applyAlignment="1">
      <alignment horizontal="center" vertical="center" wrapText="1"/>
    </xf>
    <xf numFmtId="8" fontId="12" fillId="15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16" borderId="7" xfId="0" applyFont="1" applyFill="1" applyBorder="1" applyAlignment="1">
      <alignment vertical="center" wrapText="1"/>
    </xf>
    <xf numFmtId="8" fontId="8" fillId="16" borderId="7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8" fontId="8" fillId="0" borderId="0" xfId="0" applyNumberFormat="1" applyFont="1"/>
    <xf numFmtId="8" fontId="8" fillId="0" borderId="0" xfId="0" applyNumberFormat="1" applyFont="1" applyAlignment="1">
      <alignment wrapText="1"/>
    </xf>
    <xf numFmtId="8" fontId="8" fillId="3" borderId="8" xfId="15" applyNumberFormat="1" applyFont="1" applyFill="1" applyBorder="1" applyAlignment="1">
      <alignment vertical="center" wrapText="1"/>
    </xf>
    <xf numFmtId="0" fontId="6" fillId="4" borderId="83" xfId="1" applyFont="1" applyFill="1" applyBorder="1" applyAlignment="1">
      <alignment horizontal="left" vertical="center" wrapText="1"/>
    </xf>
    <xf numFmtId="165" fontId="6" fillId="4" borderId="83" xfId="1" applyNumberFormat="1" applyFont="1" applyFill="1" applyBorder="1" applyAlignment="1">
      <alignment horizontal="center" vertical="center"/>
    </xf>
    <xf numFmtId="9" fontId="6" fillId="4" borderId="83" xfId="1" applyNumberFormat="1" applyFont="1" applyFill="1" applyBorder="1" applyAlignment="1">
      <alignment horizontal="center" vertical="center"/>
    </xf>
    <xf numFmtId="2" fontId="6" fillId="4" borderId="83" xfId="1" applyNumberFormat="1" applyFont="1" applyFill="1" applyBorder="1" applyAlignment="1">
      <alignment horizontal="center" vertical="center"/>
    </xf>
    <xf numFmtId="0" fontId="18" fillId="4" borderId="84" xfId="7" applyFill="1" applyBorder="1" applyAlignment="1">
      <alignment vertical="center" wrapText="1"/>
    </xf>
    <xf numFmtId="9" fontId="6" fillId="4" borderId="8" xfId="1" applyNumberFormat="1" applyFont="1" applyFill="1" applyBorder="1" applyAlignment="1">
      <alignment horizontal="center" vertical="center"/>
    </xf>
    <xf numFmtId="0" fontId="6" fillId="3" borderId="83" xfId="1" applyFont="1" applyFill="1" applyBorder="1" applyAlignment="1">
      <alignment horizontal="left" vertical="center" wrapText="1"/>
    </xf>
    <xf numFmtId="165" fontId="6" fillId="3" borderId="83" xfId="1" applyNumberFormat="1" applyFont="1" applyFill="1" applyBorder="1" applyAlignment="1">
      <alignment horizontal="center" vertical="center" wrapText="1"/>
    </xf>
    <xf numFmtId="9" fontId="6" fillId="3" borderId="83" xfId="1" applyNumberFormat="1" applyFont="1" applyFill="1" applyBorder="1" applyAlignment="1">
      <alignment horizontal="center" vertical="center"/>
    </xf>
    <xf numFmtId="2" fontId="6" fillId="3" borderId="83" xfId="1" applyNumberFormat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/>
    </xf>
    <xf numFmtId="9" fontId="6" fillId="3" borderId="3" xfId="1" applyNumberFormat="1" applyFont="1" applyFill="1" applyBorder="1" applyAlignment="1">
      <alignment horizontal="center" vertical="center"/>
    </xf>
    <xf numFmtId="165" fontId="6" fillId="3" borderId="83" xfId="1" applyNumberFormat="1" applyFont="1" applyFill="1" applyBorder="1" applyAlignment="1">
      <alignment horizontal="center" vertical="center"/>
    </xf>
    <xf numFmtId="165" fontId="49" fillId="3" borderId="83" xfId="1" applyNumberFormat="1" applyFont="1" applyFill="1" applyBorder="1" applyAlignment="1">
      <alignment horizontal="center" vertical="center"/>
    </xf>
    <xf numFmtId="0" fontId="6" fillId="3" borderId="84" xfId="1" applyFont="1" applyFill="1" applyBorder="1" applyAlignment="1">
      <alignment vertical="center" wrapText="1"/>
    </xf>
    <xf numFmtId="165" fontId="6" fillId="3" borderId="84" xfId="1" applyNumberFormat="1" applyFont="1" applyFill="1" applyBorder="1" applyAlignment="1">
      <alignment horizontal="left" vertical="center" wrapText="1"/>
    </xf>
    <xf numFmtId="0" fontId="6" fillId="3" borderId="83" xfId="0" applyFont="1" applyFill="1" applyBorder="1" applyAlignment="1">
      <alignment vertical="center" wrapText="1"/>
    </xf>
    <xf numFmtId="165" fontId="6" fillId="3" borderId="83" xfId="0" applyNumberFormat="1" applyFont="1" applyFill="1" applyBorder="1" applyAlignment="1">
      <alignment horizontal="center"/>
    </xf>
    <xf numFmtId="8" fontId="6" fillId="3" borderId="83" xfId="0" applyNumberFormat="1" applyFont="1" applyFill="1" applyBorder="1" applyAlignment="1">
      <alignment horizontal="center" vertical="center"/>
    </xf>
    <xf numFmtId="9" fontId="2" fillId="3" borderId="83" xfId="0" applyNumberFormat="1" applyFont="1" applyFill="1" applyBorder="1" applyAlignment="1">
      <alignment horizontal="center" vertical="center"/>
    </xf>
    <xf numFmtId="0" fontId="18" fillId="3" borderId="84" xfId="7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horizontal="center" vertical="center" wrapText="1"/>
    </xf>
    <xf numFmtId="0" fontId="3" fillId="2" borderId="115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3" fillId="0" borderId="12" xfId="6" applyFont="1" applyBorder="1" applyAlignment="1">
      <alignment horizontal="center"/>
    </xf>
    <xf numFmtId="0" fontId="13" fillId="0" borderId="13" xfId="6" applyFont="1" applyBorder="1" applyAlignment="1">
      <alignment horizontal="center"/>
    </xf>
    <xf numFmtId="0" fontId="13" fillId="0" borderId="14" xfId="6" applyFont="1" applyBorder="1" applyAlignment="1">
      <alignment horizontal="center"/>
    </xf>
    <xf numFmtId="0" fontId="13" fillId="0" borderId="37" xfId="6" applyFont="1" applyBorder="1" applyAlignment="1">
      <alignment horizontal="center"/>
    </xf>
    <xf numFmtId="0" fontId="13" fillId="0" borderId="34" xfId="6" applyFont="1" applyBorder="1" applyAlignment="1">
      <alignment horizont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25" xfId="6" applyFont="1" applyBorder="1" applyAlignment="1">
      <alignment horizontal="center"/>
    </xf>
    <xf numFmtId="0" fontId="13" fillId="0" borderId="26" xfId="6" applyFont="1" applyBorder="1" applyAlignment="1">
      <alignment horizontal="center"/>
    </xf>
    <xf numFmtId="0" fontId="13" fillId="0" borderId="73" xfId="6" applyFont="1" applyBorder="1" applyAlignment="1">
      <alignment horizontal="center"/>
    </xf>
    <xf numFmtId="0" fontId="13" fillId="0" borderId="30" xfId="6" applyFont="1" applyBorder="1" applyAlignment="1">
      <alignment horizontal="center"/>
    </xf>
    <xf numFmtId="0" fontId="13" fillId="0" borderId="31" xfId="6" applyFont="1" applyBorder="1" applyAlignment="1">
      <alignment horizontal="center"/>
    </xf>
    <xf numFmtId="0" fontId="13" fillId="0" borderId="36" xfId="6" applyFont="1" applyBorder="1" applyAlignment="1">
      <alignment horizontal="center"/>
    </xf>
    <xf numFmtId="0" fontId="36" fillId="3" borderId="2" xfId="6" applyFont="1" applyFill="1" applyBorder="1" applyAlignment="1">
      <alignment horizontal="center"/>
    </xf>
    <xf numFmtId="0" fontId="36" fillId="3" borderId="3" xfId="6" applyFont="1" applyFill="1" applyBorder="1" applyAlignment="1">
      <alignment horizontal="center"/>
    </xf>
    <xf numFmtId="0" fontId="36" fillId="3" borderId="4" xfId="6" applyFont="1" applyFill="1" applyBorder="1" applyAlignment="1">
      <alignment horizontal="center"/>
    </xf>
    <xf numFmtId="0" fontId="20" fillId="3" borderId="2" xfId="6" applyFont="1" applyFill="1" applyBorder="1" applyAlignment="1">
      <alignment horizontal="center"/>
    </xf>
    <xf numFmtId="0" fontId="20" fillId="3" borderId="3" xfId="6" applyFont="1" applyFill="1" applyBorder="1" applyAlignment="1">
      <alignment horizontal="center"/>
    </xf>
    <xf numFmtId="0" fontId="20" fillId="3" borderId="4" xfId="6" applyFont="1" applyFill="1" applyBorder="1" applyAlignment="1">
      <alignment horizontal="center"/>
    </xf>
    <xf numFmtId="0" fontId="35" fillId="0" borderId="82" xfId="6" applyFont="1" applyFill="1" applyBorder="1" applyAlignment="1">
      <alignment horizontal="center" vertical="center"/>
    </xf>
    <xf numFmtId="0" fontId="35" fillId="0" borderId="20" xfId="6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15" borderId="1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168" fontId="33" fillId="0" borderId="35" xfId="10" applyFont="1" applyBorder="1" applyAlignment="1">
      <alignment horizontal="center" vertical="top" wrapText="1"/>
    </xf>
    <xf numFmtId="168" fontId="33" fillId="0" borderId="22" xfId="10" applyFont="1" applyBorder="1" applyAlignment="1">
      <alignment horizontal="center" vertical="top" wrapText="1"/>
    </xf>
    <xf numFmtId="168" fontId="33" fillId="3" borderId="7" xfId="10" applyFont="1" applyFill="1" applyBorder="1" applyAlignment="1">
      <alignment horizontal="center" vertical="top" wrapText="1"/>
    </xf>
    <xf numFmtId="168" fontId="33" fillId="3" borderId="18" xfId="10" applyFont="1" applyFill="1" applyBorder="1" applyAlignment="1">
      <alignment horizontal="center" vertical="top" wrapText="1"/>
    </xf>
    <xf numFmtId="168" fontId="33" fillId="3" borderId="24" xfId="10" applyFont="1" applyFill="1" applyBorder="1" applyAlignment="1">
      <alignment horizontal="center" vertical="top" wrapText="1"/>
    </xf>
    <xf numFmtId="168" fontId="33" fillId="3" borderId="21" xfId="10" applyFont="1" applyFill="1" applyBorder="1" applyAlignment="1">
      <alignment horizontal="center" vertical="top" wrapText="1"/>
    </xf>
    <xf numFmtId="2" fontId="4" fillId="0" borderId="73" xfId="1" applyNumberFormat="1" applyFont="1" applyBorder="1" applyAlignment="1">
      <alignment horizontal="center" vertical="center"/>
    </xf>
    <xf numFmtId="2" fontId="4" fillId="0" borderId="31" xfId="1" applyNumberFormat="1" applyFont="1" applyBorder="1" applyAlignment="1">
      <alignment horizontal="center" vertical="center"/>
    </xf>
    <xf numFmtId="168" fontId="33" fillId="0" borderId="27" xfId="10" applyFont="1" applyBorder="1" applyAlignment="1">
      <alignment horizontal="center" vertical="top" wrapText="1"/>
    </xf>
    <xf numFmtId="168" fontId="33" fillId="0" borderId="85" xfId="10" applyFont="1" applyBorder="1" applyAlignment="1">
      <alignment horizontal="center" vertical="top" wrapText="1"/>
    </xf>
    <xf numFmtId="2" fontId="4" fillId="3" borderId="7" xfId="3" applyNumberFormat="1" applyFont="1" applyFill="1" applyBorder="1" applyAlignment="1">
      <alignment horizontal="center" vertical="center"/>
    </xf>
    <xf numFmtId="2" fontId="4" fillId="3" borderId="18" xfId="3" applyNumberFormat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2" fontId="4" fillId="0" borderId="13" xfId="3" applyNumberFormat="1" applyFont="1" applyBorder="1" applyAlignment="1">
      <alignment horizontal="center" vertical="center"/>
    </xf>
    <xf numFmtId="2" fontId="4" fillId="0" borderId="14" xfId="3" applyNumberFormat="1" applyFont="1" applyBorder="1" applyAlignment="1">
      <alignment horizontal="center" vertical="center"/>
    </xf>
    <xf numFmtId="44" fontId="33" fillId="3" borderId="27" xfId="10" applyNumberFormat="1" applyFont="1" applyFill="1" applyBorder="1" applyAlignment="1">
      <alignment horizontal="center" vertical="top" wrapText="1"/>
    </xf>
    <xf numFmtId="44" fontId="33" fillId="3" borderId="85" xfId="10" applyNumberFormat="1" applyFont="1" applyFill="1" applyBorder="1" applyAlignment="1">
      <alignment horizontal="center" vertical="top" wrapText="1"/>
    </xf>
    <xf numFmtId="44" fontId="33" fillId="3" borderId="7" xfId="10" applyNumberFormat="1" applyFont="1" applyFill="1" applyBorder="1" applyAlignment="1">
      <alignment horizontal="center" vertical="top" wrapText="1"/>
    </xf>
    <xf numFmtId="44" fontId="33" fillId="3" borderId="18" xfId="10" applyNumberFormat="1" applyFont="1" applyFill="1" applyBorder="1" applyAlignment="1">
      <alignment horizontal="center" vertical="top" wrapText="1"/>
    </xf>
    <xf numFmtId="0" fontId="31" fillId="0" borderId="7" xfId="0" applyFont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center" vertical="center" wrapText="1"/>
    </xf>
    <xf numFmtId="0" fontId="31" fillId="14" borderId="7" xfId="0" applyFont="1" applyFill="1" applyBorder="1" applyAlignment="1">
      <alignment horizontal="center" vertical="center" wrapText="1"/>
    </xf>
  </cellXfs>
  <cellStyles count="16">
    <cellStyle name="Euro" xfId="9"/>
    <cellStyle name="Euro 2" xfId="10"/>
    <cellStyle name="Insatisfaisant" xfId="14" builtinId="27"/>
    <cellStyle name="Lien hypertexte" xfId="7" builtinId="8"/>
    <cellStyle name="Milliers" xfId="15" builtinId="3"/>
    <cellStyle name="Milliers 3" xfId="4"/>
    <cellStyle name="Monétaire" xfId="11" builtinId="4"/>
    <cellStyle name="Normal" xfId="0" builtinId="0"/>
    <cellStyle name="Normal 2" xfId="1"/>
    <cellStyle name="Normal 2 2" xfId="2"/>
    <cellStyle name="Normal 3" xfId="3"/>
    <cellStyle name="Normal 4" xfId="5"/>
    <cellStyle name="Normal 5" xfId="6"/>
    <cellStyle name="Normal 6" xfId="8"/>
    <cellStyle name="Pourcentage" xfId="12" builtinId="5"/>
    <cellStyle name="Satisfaisant" xfId="1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zoomScaleNormal="100" workbookViewId="0">
      <pane ySplit="1" topLeftCell="A2" activePane="bottomLeft" state="frozen"/>
      <selection pane="bottomLeft" activeCell="A20" sqref="A20"/>
    </sheetView>
  </sheetViews>
  <sheetFormatPr baseColWidth="10" defaultColWidth="11.42578125" defaultRowHeight="15" x14ac:dyDescent="0.25"/>
  <cols>
    <col min="1" max="1" width="104.5703125" bestFit="1" customWidth="1"/>
    <col min="2" max="16384" width="11.42578125" style="149"/>
  </cols>
  <sheetData>
    <row r="1" spans="1:1" x14ac:dyDescent="0.25">
      <c r="A1" s="291" t="s">
        <v>616</v>
      </c>
    </row>
    <row r="2" spans="1:1" x14ac:dyDescent="0.25">
      <c r="A2" s="291"/>
    </row>
    <row r="3" spans="1:1" x14ac:dyDescent="0.25">
      <c r="A3" s="291" t="s">
        <v>5</v>
      </c>
    </row>
    <row r="4" spans="1:1" x14ac:dyDescent="0.25">
      <c r="A4" s="292"/>
    </row>
    <row r="5" spans="1:1" x14ac:dyDescent="0.25">
      <c r="A5" s="291" t="s">
        <v>232</v>
      </c>
    </row>
    <row r="6" spans="1:1" ht="15.75" x14ac:dyDescent="0.25">
      <c r="A6" s="293"/>
    </row>
    <row r="7" spans="1:1" x14ac:dyDescent="0.25">
      <c r="A7" s="291" t="s">
        <v>251</v>
      </c>
    </row>
    <row r="8" spans="1:1" ht="15.75" x14ac:dyDescent="0.25">
      <c r="A8" s="293"/>
    </row>
    <row r="9" spans="1:1" x14ac:dyDescent="0.25">
      <c r="A9" s="291" t="s">
        <v>617</v>
      </c>
    </row>
    <row r="10" spans="1:1" ht="15.75" x14ac:dyDescent="0.25">
      <c r="A10" s="294"/>
    </row>
    <row r="11" spans="1:1" x14ac:dyDescent="0.25">
      <c r="A11" s="291" t="s">
        <v>769</v>
      </c>
    </row>
    <row r="12" spans="1:1" x14ac:dyDescent="0.25">
      <c r="A12" s="291" t="s">
        <v>851</v>
      </c>
    </row>
    <row r="13" spans="1:1" x14ac:dyDescent="0.25">
      <c r="A13" s="292" t="s">
        <v>852</v>
      </c>
    </row>
    <row r="14" spans="1:1" x14ac:dyDescent="0.25">
      <c r="A14" s="291" t="s">
        <v>853</v>
      </c>
    </row>
    <row r="15" spans="1:1" x14ac:dyDescent="0.25">
      <c r="A15" s="292" t="s">
        <v>854</v>
      </c>
    </row>
    <row r="16" spans="1:1" x14ac:dyDescent="0.25">
      <c r="A16" s="292" t="s">
        <v>855</v>
      </c>
    </row>
    <row r="17" spans="1:1" ht="15.75" x14ac:dyDescent="0.25">
      <c r="A17" s="293"/>
    </row>
    <row r="18" spans="1:1" x14ac:dyDescent="0.25">
      <c r="A18" s="292" t="s">
        <v>629</v>
      </c>
    </row>
    <row r="19" spans="1:1" x14ac:dyDescent="0.25">
      <c r="A19" s="292"/>
    </row>
    <row r="20" spans="1:1" x14ac:dyDescent="0.25">
      <c r="A20" s="291" t="s">
        <v>770</v>
      </c>
    </row>
    <row r="21" spans="1:1" x14ac:dyDescent="0.25">
      <c r="A21" s="292"/>
    </row>
    <row r="22" spans="1:1" x14ac:dyDescent="0.25">
      <c r="A22" s="291" t="s">
        <v>773</v>
      </c>
    </row>
    <row r="23" spans="1:1" ht="15.75" x14ac:dyDescent="0.25">
      <c r="A23" s="293"/>
    </row>
    <row r="24" spans="1:1" x14ac:dyDescent="0.25">
      <c r="A24" s="291" t="s">
        <v>778</v>
      </c>
    </row>
    <row r="26" spans="1:1" x14ac:dyDescent="0.25">
      <c r="A26" s="291" t="s">
        <v>781</v>
      </c>
    </row>
    <row r="28" spans="1:1" x14ac:dyDescent="0.25">
      <c r="A28" s="292" t="s">
        <v>785</v>
      </c>
    </row>
    <row r="30" spans="1:1" x14ac:dyDescent="0.25">
      <c r="A30" s="292" t="s">
        <v>789</v>
      </c>
    </row>
    <row r="32" spans="1:1" x14ac:dyDescent="0.25">
      <c r="A32" s="292" t="s">
        <v>793</v>
      </c>
    </row>
    <row r="33" spans="1:1" x14ac:dyDescent="0.25">
      <c r="A33" s="291" t="s">
        <v>794</v>
      </c>
    </row>
    <row r="34" spans="1:1" x14ac:dyDescent="0.25">
      <c r="A34" s="291" t="s">
        <v>1930</v>
      </c>
    </row>
    <row r="35" spans="1:1" x14ac:dyDescent="0.25">
      <c r="A35" s="292" t="s">
        <v>1931</v>
      </c>
    </row>
    <row r="36" spans="1:1" x14ac:dyDescent="0.25">
      <c r="A36" s="291" t="s">
        <v>1932</v>
      </c>
    </row>
    <row r="37" spans="1:1" x14ac:dyDescent="0.25">
      <c r="A37" s="291" t="s">
        <v>1933</v>
      </c>
    </row>
    <row r="38" spans="1:1" x14ac:dyDescent="0.25">
      <c r="A38" s="291" t="s">
        <v>1934</v>
      </c>
    </row>
    <row r="39" spans="1:1" x14ac:dyDescent="0.25">
      <c r="A39" s="291" t="s">
        <v>1946</v>
      </c>
    </row>
    <row r="40" spans="1:1" x14ac:dyDescent="0.25">
      <c r="A40" s="291" t="s">
        <v>1936</v>
      </c>
    </row>
    <row r="41" spans="1:1" x14ac:dyDescent="0.25">
      <c r="A41" s="291" t="s">
        <v>1937</v>
      </c>
    </row>
    <row r="43" spans="1:1" x14ac:dyDescent="0.25">
      <c r="A43" s="291" t="s">
        <v>795</v>
      </c>
    </row>
    <row r="45" spans="1:1" x14ac:dyDescent="0.25">
      <c r="A45" s="291" t="s">
        <v>1032</v>
      </c>
    </row>
    <row r="47" spans="1:1" ht="15.75" x14ac:dyDescent="0.25">
      <c r="A47" s="293"/>
    </row>
  </sheetData>
  <hyperlinks>
    <hyperlink ref="A1" location="'Tarifs 2025'!A2" display="I/ PRESTATIONS NON MEDICALES"/>
    <hyperlink ref="A3" location="'Tarifs 2025'!A3" display="1 - PRESTATIONS HOTELIERES"/>
    <hyperlink ref="A5" location="'Tarifs 2025'!A41" display="2 - LOCATION"/>
    <hyperlink ref="A7" location="'Tarifs 2025'!A99" display="3 - PRESTATIONS SOCIALES (CRECHE FAMILLIALE)"/>
    <hyperlink ref="A9" location="'Tarifs 2025'!A142" display="4- FORMATION ET PREPARATION AUX CONCOURS ET FRAIS D'INSCRIPTIONS"/>
    <hyperlink ref="A11" location="'Tarifs 2025'!A215" display="5 - PRESTATIONS DIVERSES "/>
    <hyperlink ref="A12" location="'Tarifs 2025'!A216" display="5-1-Photocopies - Tarif à l'unité"/>
    <hyperlink ref="A13" location="'Tarifs 2025'!A223" display="5-2 - Photocopies pour thèse et mémoire à destination des étutiants du CHU"/>
    <hyperlink ref="A14" location="'Tarifs 2025'!A229" display="5-3- Carte à puce CHU de Montpellier"/>
    <hyperlink ref="A15" location="'Tarifs 2025'!A230" display="5-4 - Parking Lapeyronie"/>
    <hyperlink ref="A16" location="'Tarifs 2025'!A231" display="5-5 Facturation clé perdue ou non restituée par une personne autre qu’un agent du CHU"/>
    <hyperlink ref="A18" location="'Tarifs 2025'!A225" display="II - PRESTATIONS MEDICALES PAR THEMATIQUE DE SOINS "/>
    <hyperlink ref="A20" location="'Tarifs 2025'!A233" display="6- SOINS BUCCO DENTAIRE ET IMPLANTOLOGIE"/>
    <hyperlink ref="A22" location="'Tarifs 2025'!A259" display="7- ORTHOPEDIE"/>
    <hyperlink ref="A24" location="'Tarifs 2025'!A300" display="8- OSTEOPATHIE"/>
    <hyperlink ref="A26" location="'Tarifs 2025'!A303" display="9- ACTIVITE MEDICO LEGALE"/>
    <hyperlink ref="A28" location="'Tarifs 2025'!A319" display="10- ACTIVITE DE BIOLOGIE"/>
    <hyperlink ref="A30" location="'Tarifs 2025'!A345" display="11- SOINS ESTHETIQUES"/>
    <hyperlink ref="A32" location="'Tarifs 2025'!A351" display="12- AUTRES PRESTATIONS MEDICALES"/>
    <hyperlink ref="A33" location="'Tarifs 2025'!A352" display="12-1 Fédération Médecine du Sport - Evaluations individuelles du sportif"/>
    <hyperlink ref="A34" location="'Tarifs 2025'!A366" display="12-2 Conseil aux voyageurs et vaccinations"/>
    <hyperlink ref="A35" location="'Tarifs 2025'!A386" display="12-3 Produits pharmaceutiques facturés aux établissements de Santé dans le cadre de dépannage (frais de gestion)"/>
    <hyperlink ref="A36" location="'Tarifs 2025'!A387" display="12-4 Caution pour prêt de moniteur cardio respiratoire (Enregistrement cardio respiratoire du nourrisson)"/>
    <hyperlink ref="A37" location="'Tarifs 2025'!A388" display="12-6  Bilan de santé des avocats et des notaires"/>
    <hyperlink ref="A38" location="'Tarifs 2025'!A392" display="12-6 Soins de Pédicurie classiques"/>
    <hyperlink ref="A39" location="'Tarifs 2025'!A393" display="12-8 - Tarif de rétrocession de collyres de serum autologue (CSA)"/>
    <hyperlink ref="A43" location="'Tarifs 2025'!A396" display="13-TARIFS DE PRESTATIONS JOURNALIERS EN HOSPITALISATION (TICKET MODERATEUR)"/>
    <hyperlink ref="A45" location="'Tarifs 2025'!A397" display="14- FORFAITS ET SUPPLEMENT FINAUX REFORMES DES URGENCES"/>
    <hyperlink ref="A40" location="'Tarifs 2025'!A394" display="12-9 Création d'un tarif pour les Greffes Ilots de langherans"/>
    <hyperlink ref="A41" location="'Tarifs 2025'!A395" display="12-10 Tarif de distribution - Cession des greffons de la banque de tissus du CHU de Montpellier"/>
  </hyperlinks>
  <pageMargins left="0" right="0" top="0" bottom="0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topLeftCell="A19" workbookViewId="0">
      <selection sqref="A1:D1"/>
    </sheetView>
  </sheetViews>
  <sheetFormatPr baseColWidth="10" defaultColWidth="11.42578125" defaultRowHeight="15" x14ac:dyDescent="0.25"/>
  <cols>
    <col min="1" max="1" width="51.85546875" style="305" customWidth="1"/>
    <col min="2" max="2" width="35" style="317" customWidth="1"/>
    <col min="3" max="3" width="16.140625" style="310" customWidth="1"/>
    <col min="4" max="4" width="27" style="310" customWidth="1"/>
    <col min="5" max="16384" width="11.42578125" style="305"/>
  </cols>
  <sheetData>
    <row r="1" spans="1:4" ht="16.5" thickBot="1" x14ac:dyDescent="0.3">
      <c r="A1" s="642" t="s">
        <v>1514</v>
      </c>
      <c r="B1" s="643"/>
      <c r="C1" s="643"/>
      <c r="D1" s="644"/>
    </row>
    <row r="2" spans="1:4" x14ac:dyDescent="0.25">
      <c r="A2" s="440" t="s">
        <v>1515</v>
      </c>
      <c r="B2" s="312" t="s">
        <v>1074</v>
      </c>
      <c r="C2" s="316" t="s">
        <v>1075</v>
      </c>
      <c r="D2" s="427" t="s">
        <v>1864</v>
      </c>
    </row>
    <row r="3" spans="1:4" ht="30" x14ac:dyDescent="0.25">
      <c r="A3" s="458" t="s">
        <v>1516</v>
      </c>
      <c r="B3" s="459"/>
      <c r="C3" s="460"/>
      <c r="D3" s="461"/>
    </row>
    <row r="4" spans="1:4" ht="30" x14ac:dyDescent="0.25">
      <c r="A4" s="482" t="s">
        <v>1517</v>
      </c>
      <c r="B4" s="483"/>
      <c r="C4" s="484"/>
      <c r="D4" s="485"/>
    </row>
    <row r="5" spans="1:4" x14ac:dyDescent="0.25">
      <c r="A5" s="486" t="s">
        <v>1518</v>
      </c>
      <c r="B5" s="487" t="s">
        <v>1519</v>
      </c>
      <c r="C5" s="484">
        <v>202</v>
      </c>
      <c r="D5" s="488">
        <v>290</v>
      </c>
    </row>
    <row r="6" spans="1:4" ht="30" x14ac:dyDescent="0.25">
      <c r="A6" s="489" t="s">
        <v>1520</v>
      </c>
      <c r="B6" s="490" t="s">
        <v>1521</v>
      </c>
      <c r="C6" s="484">
        <v>356.5</v>
      </c>
      <c r="D6" s="485">
        <v>500</v>
      </c>
    </row>
    <row r="7" spans="1:4" x14ac:dyDescent="0.25">
      <c r="A7" s="489" t="s">
        <v>1522</v>
      </c>
      <c r="B7" s="490" t="s">
        <v>1523</v>
      </c>
      <c r="C7" s="484">
        <v>356.5</v>
      </c>
      <c r="D7" s="485">
        <v>400</v>
      </c>
    </row>
    <row r="8" spans="1:4" x14ac:dyDescent="0.25">
      <c r="A8" s="489" t="s">
        <v>1524</v>
      </c>
      <c r="B8" s="490" t="s">
        <v>1525</v>
      </c>
      <c r="C8" s="484">
        <v>356.5</v>
      </c>
      <c r="D8" s="485">
        <v>400</v>
      </c>
    </row>
    <row r="9" spans="1:4" ht="30" x14ac:dyDescent="0.25">
      <c r="A9" s="489" t="s">
        <v>1526</v>
      </c>
      <c r="B9" s="490" t="s">
        <v>1527</v>
      </c>
      <c r="C9" s="484"/>
      <c r="D9" s="485">
        <v>440</v>
      </c>
    </row>
    <row r="10" spans="1:4" ht="30" x14ac:dyDescent="0.25">
      <c r="A10" s="489" t="s">
        <v>1528</v>
      </c>
      <c r="B10" s="490" t="s">
        <v>1529</v>
      </c>
      <c r="C10" s="484"/>
      <c r="D10" s="485">
        <v>350</v>
      </c>
    </row>
    <row r="11" spans="1:4" ht="30" x14ac:dyDescent="0.25">
      <c r="A11" s="486" t="s">
        <v>1530</v>
      </c>
      <c r="B11" s="490" t="s">
        <v>1531</v>
      </c>
      <c r="C11" s="484"/>
      <c r="D11" s="485">
        <v>500</v>
      </c>
    </row>
    <row r="12" spans="1:4" ht="30" x14ac:dyDescent="0.25">
      <c r="A12" s="489" t="s">
        <v>1532</v>
      </c>
      <c r="B12" s="490" t="s">
        <v>1533</v>
      </c>
      <c r="C12" s="484"/>
      <c r="D12" s="485">
        <v>400</v>
      </c>
    </row>
    <row r="13" spans="1:4" x14ac:dyDescent="0.25">
      <c r="A13" s="489" t="s">
        <v>1534</v>
      </c>
      <c r="B13" s="490" t="s">
        <v>1535</v>
      </c>
      <c r="C13" s="484"/>
      <c r="D13" s="485">
        <v>550</v>
      </c>
    </row>
    <row r="14" spans="1:4" x14ac:dyDescent="0.25">
      <c r="A14" s="489" t="s">
        <v>1536</v>
      </c>
      <c r="B14" s="490" t="s">
        <v>1537</v>
      </c>
      <c r="C14" s="484"/>
      <c r="D14" s="485">
        <v>350</v>
      </c>
    </row>
    <row r="15" spans="1:4" x14ac:dyDescent="0.25">
      <c r="A15" s="489" t="s">
        <v>1538</v>
      </c>
      <c r="B15" s="490" t="s">
        <v>1537</v>
      </c>
      <c r="C15" s="484"/>
      <c r="D15" s="485">
        <v>450</v>
      </c>
    </row>
    <row r="16" spans="1:4" x14ac:dyDescent="0.25">
      <c r="A16" s="489" t="s">
        <v>1539</v>
      </c>
      <c r="B16" s="490" t="s">
        <v>1537</v>
      </c>
      <c r="C16" s="484"/>
      <c r="D16" s="485">
        <v>600</v>
      </c>
    </row>
    <row r="17" spans="1:4" ht="30" x14ac:dyDescent="0.25">
      <c r="A17" s="489" t="s">
        <v>1540</v>
      </c>
      <c r="B17" s="490" t="s">
        <v>1537</v>
      </c>
      <c r="C17" s="484"/>
      <c r="D17" s="485">
        <v>450</v>
      </c>
    </row>
    <row r="18" spans="1:4" ht="30" x14ac:dyDescent="0.25">
      <c r="A18" s="489" t="s">
        <v>1541</v>
      </c>
      <c r="B18" s="490" t="s">
        <v>1537</v>
      </c>
      <c r="C18" s="484"/>
      <c r="D18" s="485">
        <v>450</v>
      </c>
    </row>
    <row r="19" spans="1:4" ht="30" x14ac:dyDescent="0.25">
      <c r="A19" s="486" t="s">
        <v>1542</v>
      </c>
      <c r="B19" s="487" t="s">
        <v>1315</v>
      </c>
      <c r="C19" s="484"/>
      <c r="D19" s="488">
        <v>100</v>
      </c>
    </row>
    <row r="20" spans="1:4" x14ac:dyDescent="0.25">
      <c r="A20" s="486" t="s">
        <v>1543</v>
      </c>
      <c r="B20" s="487" t="s">
        <v>1544</v>
      </c>
      <c r="C20" s="484"/>
      <c r="D20" s="488">
        <v>250</v>
      </c>
    </row>
    <row r="21" spans="1:4" x14ac:dyDescent="0.25">
      <c r="A21" s="486" t="s">
        <v>1545</v>
      </c>
      <c r="B21" s="487" t="s">
        <v>1546</v>
      </c>
      <c r="C21" s="484"/>
      <c r="D21" s="488">
        <v>350</v>
      </c>
    </row>
    <row r="22" spans="1:4" ht="30" x14ac:dyDescent="0.25">
      <c r="A22" s="458" t="s">
        <v>1547</v>
      </c>
      <c r="B22" s="491" t="s">
        <v>1548</v>
      </c>
      <c r="C22" s="460"/>
      <c r="D22" s="461"/>
    </row>
    <row r="23" spans="1:4" x14ac:dyDescent="0.25">
      <c r="A23" s="492" t="s">
        <v>1549</v>
      </c>
      <c r="B23" s="487"/>
      <c r="C23" s="484"/>
      <c r="D23" s="488">
        <v>290</v>
      </c>
    </row>
    <row r="24" spans="1:4" x14ac:dyDescent="0.25">
      <c r="A24" s="492" t="s">
        <v>1550</v>
      </c>
      <c r="B24" s="487"/>
      <c r="C24" s="484"/>
      <c r="D24" s="488">
        <v>500</v>
      </c>
    </row>
    <row r="25" spans="1:4" x14ac:dyDescent="0.25">
      <c r="A25" s="492" t="s">
        <v>1551</v>
      </c>
      <c r="B25" s="487"/>
      <c r="C25" s="484"/>
      <c r="D25" s="488">
        <v>400</v>
      </c>
    </row>
    <row r="26" spans="1:4" x14ac:dyDescent="0.25">
      <c r="A26" s="492" t="s">
        <v>1552</v>
      </c>
      <c r="B26" s="487"/>
      <c r="C26" s="484"/>
      <c r="D26" s="488">
        <v>500</v>
      </c>
    </row>
    <row r="27" spans="1:4" x14ac:dyDescent="0.25">
      <c r="A27" s="492" t="s">
        <v>1553</v>
      </c>
      <c r="B27" s="487"/>
      <c r="C27" s="484"/>
      <c r="D27" s="488">
        <v>400</v>
      </c>
    </row>
    <row r="28" spans="1:4" x14ac:dyDescent="0.25">
      <c r="A28" s="492" t="s">
        <v>1554</v>
      </c>
      <c r="B28" s="487"/>
      <c r="C28" s="484"/>
      <c r="D28" s="488">
        <v>550</v>
      </c>
    </row>
    <row r="29" spans="1:4" ht="30" x14ac:dyDescent="0.25">
      <c r="A29" s="458" t="s">
        <v>1555</v>
      </c>
      <c r="B29" s="491" t="s">
        <v>1548</v>
      </c>
      <c r="C29" s="460"/>
      <c r="D29" s="461"/>
    </row>
    <row r="30" spans="1:4" x14ac:dyDescent="0.25">
      <c r="A30" s="489" t="s">
        <v>1556</v>
      </c>
      <c r="B30" s="487"/>
      <c r="C30" s="484"/>
      <c r="D30" s="485">
        <v>290</v>
      </c>
    </row>
    <row r="31" spans="1:4" x14ac:dyDescent="0.25">
      <c r="A31" s="489" t="s">
        <v>1557</v>
      </c>
      <c r="B31" s="490"/>
      <c r="C31" s="484"/>
      <c r="D31" s="485">
        <v>400</v>
      </c>
    </row>
    <row r="32" spans="1:4" x14ac:dyDescent="0.25">
      <c r="A32" s="489" t="s">
        <v>1558</v>
      </c>
      <c r="B32" s="490"/>
      <c r="C32" s="484"/>
      <c r="D32" s="485">
        <v>400</v>
      </c>
    </row>
    <row r="33" spans="1:4" x14ac:dyDescent="0.25">
      <c r="A33" s="489" t="s">
        <v>1559</v>
      </c>
      <c r="B33" s="490"/>
      <c r="C33" s="484"/>
      <c r="D33" s="485">
        <v>550</v>
      </c>
    </row>
    <row r="34" spans="1:4" x14ac:dyDescent="0.25">
      <c r="A34" s="489" t="s">
        <v>1560</v>
      </c>
      <c r="B34" s="490"/>
      <c r="C34" s="484"/>
      <c r="D34" s="485">
        <v>290</v>
      </c>
    </row>
    <row r="35" spans="1:4" ht="30" x14ac:dyDescent="0.25">
      <c r="A35" s="489" t="s">
        <v>1561</v>
      </c>
      <c r="B35" s="490"/>
      <c r="C35" s="484"/>
      <c r="D35" s="485">
        <v>400</v>
      </c>
    </row>
    <row r="36" spans="1:4" ht="30" x14ac:dyDescent="0.25">
      <c r="A36" s="489" t="s">
        <v>1562</v>
      </c>
      <c r="B36" s="490"/>
      <c r="C36" s="484"/>
      <c r="D36" s="485">
        <v>400</v>
      </c>
    </row>
    <row r="37" spans="1:4" ht="30" x14ac:dyDescent="0.25">
      <c r="A37" s="489" t="s">
        <v>1563</v>
      </c>
      <c r="B37" s="490"/>
      <c r="C37" s="484"/>
      <c r="D37" s="485">
        <v>550</v>
      </c>
    </row>
    <row r="38" spans="1:4" ht="30" x14ac:dyDescent="0.25">
      <c r="A38" s="458" t="s">
        <v>1564</v>
      </c>
      <c r="B38" s="491" t="s">
        <v>1565</v>
      </c>
      <c r="C38" s="460"/>
      <c r="D38" s="461">
        <v>290</v>
      </c>
    </row>
    <row r="39" spans="1:4" x14ac:dyDescent="0.25">
      <c r="A39" s="492" t="s">
        <v>1566</v>
      </c>
      <c r="B39" s="493"/>
      <c r="C39" s="484"/>
      <c r="D39" s="494">
        <v>400</v>
      </c>
    </row>
    <row r="40" spans="1:4" x14ac:dyDescent="0.25">
      <c r="A40" s="492" t="s">
        <v>1567</v>
      </c>
      <c r="B40" s="493"/>
      <c r="C40" s="484"/>
      <c r="D40" s="494">
        <v>400</v>
      </c>
    </row>
    <row r="41" spans="1:4" x14ac:dyDescent="0.25">
      <c r="A41" s="492" t="s">
        <v>1568</v>
      </c>
      <c r="B41" s="493"/>
      <c r="C41" s="484"/>
      <c r="D41" s="494">
        <v>550</v>
      </c>
    </row>
    <row r="42" spans="1:4" x14ac:dyDescent="0.25">
      <c r="A42" s="458" t="s">
        <v>1569</v>
      </c>
      <c r="B42" s="491"/>
      <c r="C42" s="460"/>
      <c r="D42" s="461"/>
    </row>
    <row r="43" spans="1:4" x14ac:dyDescent="0.25">
      <c r="A43" s="486" t="s">
        <v>1570</v>
      </c>
      <c r="B43" s="490" t="s">
        <v>1571</v>
      </c>
      <c r="C43" s="484"/>
      <c r="D43" s="488">
        <v>30</v>
      </c>
    </row>
    <row r="44" spans="1:4" x14ac:dyDescent="0.25">
      <c r="A44" s="486" t="s">
        <v>1572</v>
      </c>
      <c r="B44" s="490" t="s">
        <v>1573</v>
      </c>
      <c r="C44" s="484"/>
      <c r="D44" s="488">
        <v>45</v>
      </c>
    </row>
    <row r="45" spans="1:4" x14ac:dyDescent="0.25">
      <c r="A45" s="486" t="s">
        <v>1574</v>
      </c>
      <c r="B45" s="490" t="s">
        <v>1571</v>
      </c>
      <c r="C45" s="484"/>
      <c r="D45" s="488">
        <v>0</v>
      </c>
    </row>
    <row r="46" spans="1:4" x14ac:dyDescent="0.25">
      <c r="A46" s="486"/>
      <c r="B46" s="490"/>
      <c r="C46" s="484"/>
      <c r="D46" s="488"/>
    </row>
    <row r="47" spans="1:4" ht="30" x14ac:dyDescent="0.25">
      <c r="A47" s="458" t="s">
        <v>1575</v>
      </c>
      <c r="B47" s="491" t="s">
        <v>1576</v>
      </c>
      <c r="C47" s="460"/>
      <c r="D47" s="461"/>
    </row>
    <row r="48" spans="1:4" x14ac:dyDescent="0.25">
      <c r="A48" s="492" t="s">
        <v>1577</v>
      </c>
      <c r="B48" s="487"/>
      <c r="C48" s="484"/>
      <c r="D48" s="494">
        <v>450</v>
      </c>
    </row>
    <row r="49" spans="1:4" x14ac:dyDescent="0.25">
      <c r="A49" s="492" t="s">
        <v>1578</v>
      </c>
      <c r="B49" s="495"/>
      <c r="C49" s="484"/>
      <c r="D49" s="496">
        <v>600</v>
      </c>
    </row>
    <row r="50" spans="1:4" x14ac:dyDescent="0.25">
      <c r="A50" s="492" t="s">
        <v>1579</v>
      </c>
      <c r="B50" s="495"/>
      <c r="C50" s="484"/>
      <c r="D50" s="496">
        <v>450</v>
      </c>
    </row>
    <row r="51" spans="1:4" x14ac:dyDescent="0.25">
      <c r="A51" s="458" t="s">
        <v>1580</v>
      </c>
      <c r="B51" s="491"/>
      <c r="C51" s="460"/>
      <c r="D51" s="461"/>
    </row>
    <row r="52" spans="1:4" x14ac:dyDescent="0.25">
      <c r="A52" s="489" t="s">
        <v>1581</v>
      </c>
      <c r="B52" s="487" t="s">
        <v>1582</v>
      </c>
      <c r="C52" s="484"/>
      <c r="D52" s="488">
        <v>175</v>
      </c>
    </row>
    <row r="53" spans="1:4" x14ac:dyDescent="0.25">
      <c r="A53" s="489" t="s">
        <v>1583</v>
      </c>
      <c r="B53" s="487" t="s">
        <v>1584</v>
      </c>
      <c r="C53" s="484"/>
      <c r="D53" s="488">
        <v>175</v>
      </c>
    </row>
    <row r="54" spans="1:4" x14ac:dyDescent="0.25">
      <c r="A54" s="489" t="s">
        <v>1585</v>
      </c>
      <c r="B54" s="487" t="s">
        <v>1586</v>
      </c>
      <c r="C54" s="484"/>
      <c r="D54" s="488">
        <v>175</v>
      </c>
    </row>
    <row r="55" spans="1:4" x14ac:dyDescent="0.25">
      <c r="A55" s="486" t="s">
        <v>1587</v>
      </c>
      <c r="B55" s="487" t="s">
        <v>1163</v>
      </c>
      <c r="C55" s="484"/>
      <c r="D55" s="488">
        <v>200</v>
      </c>
    </row>
    <row r="56" spans="1:4" x14ac:dyDescent="0.25">
      <c r="A56" s="486" t="s">
        <v>1162</v>
      </c>
      <c r="B56" s="487" t="s">
        <v>1163</v>
      </c>
      <c r="C56" s="484"/>
      <c r="D56" s="488">
        <v>400</v>
      </c>
    </row>
    <row r="57" spans="1:4" x14ac:dyDescent="0.25">
      <c r="A57" s="458" t="s">
        <v>1588</v>
      </c>
      <c r="B57" s="491"/>
      <c r="C57" s="460"/>
      <c r="D57" s="461"/>
    </row>
    <row r="58" spans="1:4" x14ac:dyDescent="0.25">
      <c r="A58" s="486" t="s">
        <v>1589</v>
      </c>
      <c r="B58" s="490" t="s">
        <v>1590</v>
      </c>
      <c r="C58" s="484"/>
      <c r="D58" s="485">
        <v>60</v>
      </c>
    </row>
    <row r="59" spans="1:4" x14ac:dyDescent="0.25">
      <c r="A59" s="486" t="s">
        <v>1591</v>
      </c>
      <c r="B59" s="487" t="s">
        <v>1592</v>
      </c>
      <c r="C59" s="484"/>
      <c r="D59" s="488">
        <v>60</v>
      </c>
    </row>
    <row r="60" spans="1:4" x14ac:dyDescent="0.25">
      <c r="A60" s="486" t="s">
        <v>1593</v>
      </c>
      <c r="B60" s="487" t="s">
        <v>1594</v>
      </c>
      <c r="C60" s="484"/>
      <c r="D60" s="488">
        <v>60</v>
      </c>
    </row>
    <row r="61" spans="1:4" ht="30" x14ac:dyDescent="0.25">
      <c r="A61" s="486" t="s">
        <v>1595</v>
      </c>
      <c r="B61" s="490" t="s">
        <v>1101</v>
      </c>
      <c r="C61" s="484"/>
      <c r="D61" s="485">
        <v>60</v>
      </c>
    </row>
    <row r="62" spans="1:4" x14ac:dyDescent="0.25">
      <c r="A62" s="486" t="s">
        <v>1596</v>
      </c>
      <c r="B62" s="490" t="s">
        <v>1597</v>
      </c>
      <c r="C62" s="484"/>
      <c r="D62" s="485">
        <v>120</v>
      </c>
    </row>
    <row r="63" spans="1:4" x14ac:dyDescent="0.25">
      <c r="A63" s="497" t="s">
        <v>1598</v>
      </c>
      <c r="B63" s="490" t="s">
        <v>1599</v>
      </c>
      <c r="C63" s="484"/>
      <c r="D63" s="485" t="s">
        <v>1600</v>
      </c>
    </row>
    <row r="64" spans="1:4" x14ac:dyDescent="0.25">
      <c r="A64" s="458" t="s">
        <v>1601</v>
      </c>
      <c r="B64" s="491"/>
      <c r="C64" s="460"/>
      <c r="D64" s="461"/>
    </row>
    <row r="65" spans="1:4" ht="30" x14ac:dyDescent="0.25">
      <c r="A65" s="489" t="s">
        <v>1602</v>
      </c>
      <c r="B65" s="490" t="s">
        <v>1497</v>
      </c>
      <c r="C65" s="484"/>
      <c r="D65" s="485">
        <v>70</v>
      </c>
    </row>
    <row r="66" spans="1:4" ht="30" x14ac:dyDescent="0.25">
      <c r="A66" s="489" t="s">
        <v>1603</v>
      </c>
      <c r="B66" s="490" t="s">
        <v>1497</v>
      </c>
      <c r="C66" s="484"/>
      <c r="D66" s="485">
        <v>90</v>
      </c>
    </row>
    <row r="67" spans="1:4" ht="30" x14ac:dyDescent="0.25">
      <c r="A67" s="489" t="s">
        <v>1604</v>
      </c>
      <c r="B67" s="490" t="s">
        <v>1497</v>
      </c>
      <c r="C67" s="484"/>
      <c r="D67" s="485">
        <v>100</v>
      </c>
    </row>
    <row r="68" spans="1:4" ht="30" x14ac:dyDescent="0.25">
      <c r="A68" s="489" t="s">
        <v>1605</v>
      </c>
      <c r="B68" s="490" t="s">
        <v>1497</v>
      </c>
      <c r="C68" s="484"/>
      <c r="D68" s="485">
        <v>120</v>
      </c>
    </row>
    <row r="69" spans="1:4" ht="30" x14ac:dyDescent="0.25">
      <c r="A69" s="489" t="s">
        <v>1606</v>
      </c>
      <c r="B69" s="487" t="s">
        <v>1497</v>
      </c>
      <c r="C69" s="484"/>
      <c r="D69" s="488">
        <v>53</v>
      </c>
    </row>
    <row r="70" spans="1:4" ht="30" x14ac:dyDescent="0.25">
      <c r="A70" s="489" t="s">
        <v>1607</v>
      </c>
      <c r="B70" s="487" t="s">
        <v>1497</v>
      </c>
      <c r="C70" s="484"/>
      <c r="D70" s="488">
        <v>70</v>
      </c>
    </row>
    <row r="71" spans="1:4" ht="30" x14ac:dyDescent="0.25">
      <c r="A71" s="489" t="s">
        <v>1608</v>
      </c>
      <c r="B71" s="487" t="s">
        <v>1497</v>
      </c>
      <c r="C71" s="484"/>
      <c r="D71" s="488">
        <v>90</v>
      </c>
    </row>
    <row r="72" spans="1:4" ht="30" x14ac:dyDescent="0.25">
      <c r="A72" s="489" t="s">
        <v>1609</v>
      </c>
      <c r="B72" s="487" t="s">
        <v>1497</v>
      </c>
      <c r="C72" s="484"/>
      <c r="D72" s="488">
        <v>100</v>
      </c>
    </row>
    <row r="73" spans="1:4" ht="15.75" thickBot="1" x14ac:dyDescent="0.3">
      <c r="A73" s="498" t="s">
        <v>1610</v>
      </c>
      <c r="B73" s="499" t="s">
        <v>1611</v>
      </c>
      <c r="C73" s="500"/>
      <c r="D73" s="501" t="s">
        <v>1612</v>
      </c>
    </row>
  </sheetData>
  <mergeCells count="1">
    <mergeCell ref="A1:D1"/>
  </mergeCells>
  <pageMargins left="0.7" right="0.7" top="0.75" bottom="0.75" header="0.3" footer="0.3"/>
  <pageSetup paperSize="9"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workbookViewId="0">
      <selection sqref="A1:D1"/>
    </sheetView>
  </sheetViews>
  <sheetFormatPr baseColWidth="10" defaultColWidth="11.42578125" defaultRowHeight="15" x14ac:dyDescent="0.25"/>
  <cols>
    <col min="1" max="1" width="51.85546875" style="305" customWidth="1"/>
    <col min="2" max="2" width="22.5703125" style="305" customWidth="1"/>
    <col min="3" max="3" width="26.42578125" style="310" customWidth="1"/>
    <col min="4" max="4" width="20.42578125" style="310" customWidth="1"/>
    <col min="5" max="5" width="11.42578125" style="305"/>
    <col min="6" max="6" width="15.85546875" style="305" customWidth="1"/>
    <col min="7" max="16384" width="11.42578125" style="305"/>
  </cols>
  <sheetData>
    <row r="1" spans="1:4" ht="16.5" thickBot="1" x14ac:dyDescent="0.3">
      <c r="A1" s="642" t="s">
        <v>1613</v>
      </c>
      <c r="B1" s="643"/>
      <c r="C1" s="643"/>
      <c r="D1" s="644"/>
    </row>
    <row r="2" spans="1:4" x14ac:dyDescent="0.25">
      <c r="A2" s="440" t="s">
        <v>1614</v>
      </c>
      <c r="B2" s="312" t="s">
        <v>1074</v>
      </c>
      <c r="C2" s="316" t="s">
        <v>1075</v>
      </c>
      <c r="D2" s="427" t="s">
        <v>1864</v>
      </c>
    </row>
    <row r="3" spans="1:4" x14ac:dyDescent="0.25">
      <c r="A3" s="502" t="s">
        <v>1615</v>
      </c>
      <c r="B3" s="459"/>
      <c r="C3" s="460"/>
      <c r="D3" s="461"/>
    </row>
    <row r="4" spans="1:4" x14ac:dyDescent="0.25">
      <c r="A4" s="486" t="s">
        <v>1616</v>
      </c>
      <c r="B4" s="503" t="s">
        <v>1148</v>
      </c>
      <c r="C4" s="504">
        <v>514.5</v>
      </c>
      <c r="D4" s="505">
        <v>514.5</v>
      </c>
    </row>
    <row r="5" spans="1:4" x14ac:dyDescent="0.25">
      <c r="A5" s="486" t="s">
        <v>1617</v>
      </c>
      <c r="B5" s="503" t="s">
        <v>1150</v>
      </c>
      <c r="C5" s="504">
        <v>772</v>
      </c>
      <c r="D5" s="505">
        <v>772</v>
      </c>
    </row>
    <row r="6" spans="1:4" x14ac:dyDescent="0.25">
      <c r="A6" s="486" t="s">
        <v>1618</v>
      </c>
      <c r="B6" s="503" t="s">
        <v>1152</v>
      </c>
      <c r="C6" s="504">
        <v>977.5</v>
      </c>
      <c r="D6" s="505">
        <v>977.5</v>
      </c>
    </row>
    <row r="7" spans="1:4" x14ac:dyDescent="0.25">
      <c r="A7" s="486" t="s">
        <v>1619</v>
      </c>
      <c r="B7" s="503" t="s">
        <v>1620</v>
      </c>
      <c r="C7" s="504">
        <v>617.5</v>
      </c>
      <c r="D7" s="505">
        <v>617.5</v>
      </c>
    </row>
    <row r="8" spans="1:4" ht="30" x14ac:dyDescent="0.25">
      <c r="A8" s="486" t="s">
        <v>1621</v>
      </c>
      <c r="B8" s="503" t="s">
        <v>1101</v>
      </c>
      <c r="C8" s="504">
        <v>257</v>
      </c>
      <c r="D8" s="505">
        <v>257</v>
      </c>
    </row>
    <row r="9" spans="1:4" x14ac:dyDescent="0.25">
      <c r="A9" s="486" t="s">
        <v>1622</v>
      </c>
      <c r="B9" s="503" t="s">
        <v>1101</v>
      </c>
      <c r="C9" s="504">
        <v>257</v>
      </c>
      <c r="D9" s="505">
        <v>480</v>
      </c>
    </row>
    <row r="10" spans="1:4" ht="30" x14ac:dyDescent="0.25">
      <c r="A10" s="486" t="s">
        <v>1623</v>
      </c>
      <c r="B10" s="503" t="s">
        <v>1624</v>
      </c>
      <c r="C10" s="504">
        <v>360</v>
      </c>
      <c r="D10" s="505">
        <v>360</v>
      </c>
    </row>
    <row r="11" spans="1:4" ht="30" x14ac:dyDescent="0.25">
      <c r="A11" s="486" t="s">
        <v>1625</v>
      </c>
      <c r="B11" s="503" t="s">
        <v>1624</v>
      </c>
      <c r="C11" s="504">
        <v>823</v>
      </c>
      <c r="D11" s="505">
        <v>823</v>
      </c>
    </row>
    <row r="12" spans="1:4" x14ac:dyDescent="0.25">
      <c r="A12" s="486" t="s">
        <v>1626</v>
      </c>
      <c r="B12" s="503" t="s">
        <v>1627</v>
      </c>
      <c r="C12" s="504">
        <v>1338</v>
      </c>
      <c r="D12" s="505">
        <v>1338</v>
      </c>
    </row>
    <row r="13" spans="1:4" x14ac:dyDescent="0.25">
      <c r="A13" s="486" t="s">
        <v>1628</v>
      </c>
      <c r="B13" s="503" t="s">
        <v>1101</v>
      </c>
      <c r="C13" s="504">
        <v>411.5</v>
      </c>
      <c r="D13" s="505">
        <v>411.5</v>
      </c>
    </row>
    <row r="14" spans="1:4" x14ac:dyDescent="0.25">
      <c r="A14" s="486" t="s">
        <v>1629</v>
      </c>
      <c r="B14" s="503" t="s">
        <v>1101</v>
      </c>
      <c r="C14" s="506">
        <v>50</v>
      </c>
      <c r="D14" s="507">
        <v>50</v>
      </c>
    </row>
    <row r="15" spans="1:4" x14ac:dyDescent="0.25">
      <c r="A15" s="502" t="s">
        <v>1630</v>
      </c>
      <c r="B15" s="459"/>
      <c r="C15" s="460"/>
      <c r="D15" s="461"/>
    </row>
    <row r="16" spans="1:4" x14ac:dyDescent="0.25">
      <c r="A16" s="458" t="s">
        <v>1631</v>
      </c>
      <c r="B16" s="459"/>
      <c r="C16" s="460"/>
      <c r="D16" s="461"/>
    </row>
    <row r="17" spans="1:4" x14ac:dyDescent="0.25">
      <c r="A17" s="445" t="s">
        <v>1632</v>
      </c>
      <c r="B17" s="446" t="s">
        <v>1633</v>
      </c>
      <c r="C17" s="447">
        <v>823</v>
      </c>
      <c r="D17" s="448">
        <v>823</v>
      </c>
    </row>
    <row r="18" spans="1:4" x14ac:dyDescent="0.25">
      <c r="A18" s="445" t="s">
        <v>1634</v>
      </c>
      <c r="B18" s="446" t="s">
        <v>1635</v>
      </c>
      <c r="C18" s="508"/>
      <c r="D18" s="448">
        <v>1440</v>
      </c>
    </row>
    <row r="19" spans="1:4" x14ac:dyDescent="0.25">
      <c r="A19" s="445" t="s">
        <v>1636</v>
      </c>
      <c r="B19" s="446" t="s">
        <v>1637</v>
      </c>
      <c r="C19" s="508"/>
      <c r="D19" s="448">
        <v>2057</v>
      </c>
    </row>
    <row r="20" spans="1:4" x14ac:dyDescent="0.25">
      <c r="A20" s="445" t="s">
        <v>1638</v>
      </c>
      <c r="B20" s="446" t="s">
        <v>1639</v>
      </c>
      <c r="C20" s="508"/>
      <c r="D20" s="448">
        <v>2674</v>
      </c>
    </row>
    <row r="21" spans="1:4" x14ac:dyDescent="0.25">
      <c r="A21" s="445" t="s">
        <v>1640</v>
      </c>
      <c r="B21" s="446" t="s">
        <v>1641</v>
      </c>
      <c r="C21" s="508"/>
      <c r="D21" s="448">
        <v>3291</v>
      </c>
    </row>
    <row r="22" spans="1:4" x14ac:dyDescent="0.25">
      <c r="A22" s="445" t="s">
        <v>1642</v>
      </c>
      <c r="B22" s="446" t="s">
        <v>1643</v>
      </c>
      <c r="C22" s="508"/>
      <c r="D22" s="448">
        <v>3908</v>
      </c>
    </row>
    <row r="23" spans="1:4" x14ac:dyDescent="0.25">
      <c r="A23" s="445" t="s">
        <v>1644</v>
      </c>
      <c r="B23" s="446" t="s">
        <v>1643</v>
      </c>
      <c r="C23" s="508"/>
      <c r="D23" s="448">
        <v>4525</v>
      </c>
    </row>
    <row r="24" spans="1:4" x14ac:dyDescent="0.25">
      <c r="A24" s="445" t="s">
        <v>1645</v>
      </c>
      <c r="B24" s="446" t="s">
        <v>1643</v>
      </c>
      <c r="C24" s="508"/>
      <c r="D24" s="448">
        <v>5142</v>
      </c>
    </row>
    <row r="25" spans="1:4" x14ac:dyDescent="0.25">
      <c r="A25" s="445" t="s">
        <v>1646</v>
      </c>
      <c r="B25" s="446" t="s">
        <v>1643</v>
      </c>
      <c r="C25" s="508"/>
      <c r="D25" s="448">
        <v>617</v>
      </c>
    </row>
    <row r="26" spans="1:4" x14ac:dyDescent="0.25">
      <c r="A26" s="445" t="s">
        <v>1647</v>
      </c>
      <c r="B26" s="446" t="s">
        <v>1633</v>
      </c>
      <c r="C26" s="508"/>
      <c r="D26" s="448">
        <v>617</v>
      </c>
    </row>
    <row r="27" spans="1:4" x14ac:dyDescent="0.25">
      <c r="A27" s="445" t="s">
        <v>1648</v>
      </c>
      <c r="B27" s="446" t="s">
        <v>1635</v>
      </c>
      <c r="C27" s="508"/>
      <c r="D27" s="448">
        <v>1131</v>
      </c>
    </row>
    <row r="28" spans="1:4" x14ac:dyDescent="0.25">
      <c r="A28" s="458" t="s">
        <v>1649</v>
      </c>
      <c r="B28" s="459"/>
      <c r="C28" s="460"/>
      <c r="D28" s="461"/>
    </row>
    <row r="29" spans="1:4" x14ac:dyDescent="0.25">
      <c r="A29" s="445" t="s">
        <v>1650</v>
      </c>
      <c r="B29" s="446" t="s">
        <v>1651</v>
      </c>
      <c r="C29" s="447">
        <v>90.5</v>
      </c>
      <c r="D29" s="448">
        <v>90.5</v>
      </c>
    </row>
    <row r="30" spans="1:4" ht="30" x14ac:dyDescent="0.25">
      <c r="A30" s="445" t="s">
        <v>1652</v>
      </c>
      <c r="B30" s="446"/>
      <c r="C30" s="447">
        <v>69</v>
      </c>
      <c r="D30" s="448">
        <v>69</v>
      </c>
    </row>
    <row r="31" spans="1:4" x14ac:dyDescent="0.25">
      <c r="A31" s="445" t="s">
        <v>1653</v>
      </c>
      <c r="B31" s="446" t="s">
        <v>1654</v>
      </c>
      <c r="C31" s="447">
        <v>720.5</v>
      </c>
      <c r="D31" s="448">
        <v>720.5</v>
      </c>
    </row>
    <row r="32" spans="1:4" ht="30" x14ac:dyDescent="0.25">
      <c r="A32" s="458" t="s">
        <v>1655</v>
      </c>
      <c r="B32" s="459"/>
      <c r="C32" s="460"/>
      <c r="D32" s="461"/>
    </row>
    <row r="33" spans="1:4" ht="30" x14ac:dyDescent="0.25">
      <c r="A33" s="486" t="s">
        <v>1656</v>
      </c>
      <c r="B33" s="503" t="s">
        <v>1657</v>
      </c>
      <c r="C33" s="508"/>
      <c r="D33" s="505">
        <v>82.5</v>
      </c>
    </row>
    <row r="34" spans="1:4" ht="30" x14ac:dyDescent="0.25">
      <c r="A34" s="486" t="s">
        <v>1658</v>
      </c>
      <c r="B34" s="503" t="s">
        <v>1659</v>
      </c>
      <c r="C34" s="508"/>
      <c r="D34" s="505">
        <v>123.5</v>
      </c>
    </row>
    <row r="35" spans="1:4" x14ac:dyDescent="0.25">
      <c r="A35" s="486" t="s">
        <v>1660</v>
      </c>
      <c r="B35" s="503" t="s">
        <v>1659</v>
      </c>
      <c r="C35" s="508"/>
      <c r="D35" s="505">
        <v>350</v>
      </c>
    </row>
    <row r="36" spans="1:4" x14ac:dyDescent="0.25">
      <c r="A36" s="486" t="s">
        <v>1661</v>
      </c>
      <c r="B36" s="503" t="s">
        <v>1659</v>
      </c>
      <c r="C36" s="508"/>
      <c r="D36" s="505">
        <v>600</v>
      </c>
    </row>
    <row r="37" spans="1:4" x14ac:dyDescent="0.25">
      <c r="A37" s="486"/>
      <c r="B37" s="503"/>
      <c r="C37" s="508"/>
      <c r="D37" s="505"/>
    </row>
    <row r="38" spans="1:4" x14ac:dyDescent="0.25">
      <c r="A38" s="458" t="s">
        <v>1662</v>
      </c>
      <c r="B38" s="459"/>
      <c r="C38" s="460">
        <v>123.5</v>
      </c>
      <c r="D38" s="461">
        <v>123.5</v>
      </c>
    </row>
    <row r="39" spans="1:4" x14ac:dyDescent="0.25">
      <c r="A39" s="458" t="s">
        <v>1663</v>
      </c>
      <c r="B39" s="459"/>
      <c r="C39" s="460"/>
      <c r="D39" s="461"/>
    </row>
    <row r="40" spans="1:4" x14ac:dyDescent="0.25">
      <c r="A40" s="486" t="s">
        <v>1664</v>
      </c>
      <c r="B40" s="503" t="s">
        <v>1665</v>
      </c>
      <c r="C40" s="504">
        <v>71.06</v>
      </c>
      <c r="D40" s="505">
        <v>71.06</v>
      </c>
    </row>
    <row r="41" spans="1:4" x14ac:dyDescent="0.25">
      <c r="A41" s="486" t="s">
        <v>1666</v>
      </c>
      <c r="B41" s="503" t="s">
        <v>1667</v>
      </c>
      <c r="C41" s="504">
        <v>14.630000000000024</v>
      </c>
      <c r="D41" s="505">
        <v>14.630000000000024</v>
      </c>
    </row>
    <row r="42" spans="1:4" ht="30" x14ac:dyDescent="0.25">
      <c r="A42" s="502" t="s">
        <v>1668</v>
      </c>
      <c r="B42" s="459"/>
      <c r="C42" s="460"/>
      <c r="D42" s="461"/>
    </row>
    <row r="43" spans="1:4" x14ac:dyDescent="0.25">
      <c r="A43" s="445" t="s">
        <v>1669</v>
      </c>
      <c r="B43" s="446" t="s">
        <v>1485</v>
      </c>
      <c r="C43" s="447">
        <v>309</v>
      </c>
      <c r="D43" s="448">
        <v>309</v>
      </c>
    </row>
    <row r="44" spans="1:4" x14ac:dyDescent="0.25">
      <c r="A44" s="445" t="s">
        <v>1670</v>
      </c>
      <c r="B44" s="446" t="s">
        <v>1485</v>
      </c>
      <c r="C44" s="447">
        <v>350</v>
      </c>
      <c r="D44" s="448">
        <v>350</v>
      </c>
    </row>
    <row r="45" spans="1:4" x14ac:dyDescent="0.25">
      <c r="A45" s="445" t="s">
        <v>1671</v>
      </c>
      <c r="B45" s="446" t="s">
        <v>1672</v>
      </c>
      <c r="C45" s="447">
        <v>154.5</v>
      </c>
      <c r="D45" s="448">
        <v>180</v>
      </c>
    </row>
    <row r="46" spans="1:4" x14ac:dyDescent="0.25">
      <c r="A46" s="445" t="s">
        <v>1673</v>
      </c>
      <c r="B46" s="446" t="s">
        <v>1537</v>
      </c>
      <c r="C46" s="508"/>
      <c r="D46" s="448">
        <v>408</v>
      </c>
    </row>
    <row r="47" spans="1:4" ht="30" x14ac:dyDescent="0.25">
      <c r="A47" s="445" t="s">
        <v>1674</v>
      </c>
      <c r="B47" s="509" t="s">
        <v>1537</v>
      </c>
      <c r="C47" s="508"/>
      <c r="D47" s="510">
        <v>60</v>
      </c>
    </row>
    <row r="48" spans="1:4" ht="30" x14ac:dyDescent="0.25">
      <c r="A48" s="445" t="s">
        <v>1674</v>
      </c>
      <c r="B48" s="509"/>
      <c r="C48" s="508"/>
      <c r="D48" s="510">
        <v>160</v>
      </c>
    </row>
    <row r="49" spans="1:4" x14ac:dyDescent="0.25">
      <c r="A49" s="445" t="s">
        <v>1675</v>
      </c>
      <c r="B49" s="509"/>
      <c r="C49" s="508"/>
      <c r="D49" s="510">
        <v>70</v>
      </c>
    </row>
    <row r="50" spans="1:4" x14ac:dyDescent="0.25">
      <c r="A50" s="445" t="s">
        <v>1676</v>
      </c>
      <c r="B50" s="446"/>
      <c r="C50" s="508"/>
      <c r="D50" s="448">
        <v>500</v>
      </c>
    </row>
    <row r="51" spans="1:4" x14ac:dyDescent="0.25">
      <c r="A51" s="445" t="s">
        <v>1677</v>
      </c>
      <c r="B51" s="446"/>
      <c r="C51" s="508"/>
      <c r="D51" s="448">
        <v>350</v>
      </c>
    </row>
    <row r="52" spans="1:4" ht="30" x14ac:dyDescent="0.25">
      <c r="A52" s="445" t="s">
        <v>1678</v>
      </c>
      <c r="B52" s="446" t="s">
        <v>1679</v>
      </c>
      <c r="C52" s="447">
        <v>823</v>
      </c>
      <c r="D52" s="448">
        <v>823</v>
      </c>
    </row>
    <row r="53" spans="1:4" ht="45" x14ac:dyDescent="0.25">
      <c r="A53" s="445" t="s">
        <v>1680</v>
      </c>
      <c r="B53" s="446" t="s">
        <v>1681</v>
      </c>
      <c r="C53" s="447">
        <v>257.5</v>
      </c>
      <c r="D53" s="448">
        <v>257.5</v>
      </c>
    </row>
    <row r="54" spans="1:4" x14ac:dyDescent="0.25">
      <c r="A54" s="445" t="s">
        <v>1682</v>
      </c>
      <c r="B54" s="446" t="s">
        <v>1683</v>
      </c>
      <c r="C54" s="508"/>
      <c r="D54" s="448">
        <v>2368</v>
      </c>
    </row>
    <row r="55" spans="1:4" x14ac:dyDescent="0.25">
      <c r="A55" s="445" t="s">
        <v>1684</v>
      </c>
      <c r="B55" s="446"/>
      <c r="C55" s="447">
        <v>32.5</v>
      </c>
      <c r="D55" s="448">
        <v>32.5</v>
      </c>
    </row>
    <row r="56" spans="1:4" ht="30" x14ac:dyDescent="0.25">
      <c r="A56" s="445" t="s">
        <v>1685</v>
      </c>
      <c r="B56" s="446" t="s">
        <v>1686</v>
      </c>
      <c r="C56" s="508"/>
      <c r="D56" s="448">
        <v>1500</v>
      </c>
    </row>
    <row r="57" spans="1:4" x14ac:dyDescent="0.25">
      <c r="A57" s="486" t="s">
        <v>1687</v>
      </c>
      <c r="B57" s="446"/>
      <c r="C57" s="508"/>
      <c r="D57" s="505">
        <v>700</v>
      </c>
    </row>
    <row r="58" spans="1:4" x14ac:dyDescent="0.25">
      <c r="A58" s="486"/>
      <c r="B58" s="446"/>
      <c r="C58" s="508"/>
      <c r="D58" s="505"/>
    </row>
    <row r="59" spans="1:4" x14ac:dyDescent="0.25">
      <c r="A59" s="486" t="s">
        <v>1688</v>
      </c>
      <c r="B59" s="446" t="s">
        <v>1689</v>
      </c>
      <c r="C59" s="504">
        <v>288</v>
      </c>
      <c r="D59" s="505">
        <v>288</v>
      </c>
    </row>
    <row r="60" spans="1:4" x14ac:dyDescent="0.25">
      <c r="A60" s="486" t="s">
        <v>1690</v>
      </c>
      <c r="B60" s="446" t="s">
        <v>1691</v>
      </c>
      <c r="C60" s="508"/>
      <c r="D60" s="505">
        <v>576</v>
      </c>
    </row>
    <row r="61" spans="1:4" ht="15.75" thickBot="1" x14ac:dyDescent="0.3">
      <c r="A61" s="511" t="s">
        <v>1692</v>
      </c>
      <c r="B61" s="451" t="s">
        <v>1693</v>
      </c>
      <c r="C61" s="512">
        <v>206</v>
      </c>
      <c r="D61" s="513">
        <v>206</v>
      </c>
    </row>
    <row r="62" spans="1:4" x14ac:dyDescent="0.25">
      <c r="A62" s="318"/>
      <c r="B62" s="319"/>
      <c r="C62" s="320"/>
      <c r="D62" s="321"/>
    </row>
    <row r="63" spans="1:4" x14ac:dyDescent="0.25">
      <c r="A63" s="318"/>
      <c r="B63" s="319"/>
      <c r="C63" s="320"/>
      <c r="D63" s="321"/>
    </row>
    <row r="64" spans="1:4" x14ac:dyDescent="0.25">
      <c r="A64" s="318"/>
      <c r="B64" s="319"/>
      <c r="C64" s="320"/>
      <c r="D64" s="321"/>
    </row>
    <row r="65" spans="1:1" x14ac:dyDescent="0.25">
      <c r="A65" s="322"/>
    </row>
  </sheetData>
  <mergeCells count="1">
    <mergeCell ref="A1:D1"/>
  </mergeCells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sqref="A1:D1"/>
    </sheetView>
  </sheetViews>
  <sheetFormatPr baseColWidth="10" defaultColWidth="11.42578125" defaultRowHeight="15" x14ac:dyDescent="0.25"/>
  <cols>
    <col min="1" max="1" width="50.5703125" style="305" customWidth="1"/>
    <col min="2" max="2" width="18.42578125" style="305" customWidth="1"/>
    <col min="3" max="3" width="19.5703125" style="310" customWidth="1"/>
    <col min="4" max="4" width="22.140625" style="310" customWidth="1"/>
    <col min="5" max="5" width="10.85546875" customWidth="1"/>
    <col min="6" max="16384" width="11.42578125" style="305"/>
  </cols>
  <sheetData>
    <row r="1" spans="1:7" ht="16.5" thickBot="1" x14ac:dyDescent="0.3">
      <c r="A1" s="642" t="s">
        <v>1694</v>
      </c>
      <c r="B1" s="643"/>
      <c r="C1" s="643"/>
      <c r="D1" s="644"/>
    </row>
    <row r="2" spans="1:7" x14ac:dyDescent="0.25">
      <c r="A2" s="440" t="s">
        <v>1695</v>
      </c>
      <c r="B2" s="312" t="s">
        <v>1074</v>
      </c>
      <c r="C2" s="316" t="s">
        <v>1075</v>
      </c>
      <c r="D2" s="427" t="s">
        <v>1864</v>
      </c>
      <c r="F2" s="323"/>
      <c r="G2" s="323"/>
    </row>
    <row r="3" spans="1:7" x14ac:dyDescent="0.25">
      <c r="A3" s="502" t="s">
        <v>1696</v>
      </c>
      <c r="B3" s="459"/>
      <c r="C3" s="460"/>
      <c r="D3" s="461"/>
    </row>
    <row r="4" spans="1:7" x14ac:dyDescent="0.25">
      <c r="A4" s="502" t="s">
        <v>1697</v>
      </c>
      <c r="B4" s="459"/>
      <c r="C4" s="460"/>
      <c r="D4" s="461"/>
    </row>
    <row r="5" spans="1:7" x14ac:dyDescent="0.25">
      <c r="A5" s="489" t="s">
        <v>1698</v>
      </c>
      <c r="B5" s="463"/>
      <c r="C5" s="464">
        <v>98.5</v>
      </c>
      <c r="D5" s="465">
        <v>98.5</v>
      </c>
    </row>
    <row r="6" spans="1:7" x14ac:dyDescent="0.25">
      <c r="A6" s="489" t="s">
        <v>1699</v>
      </c>
      <c r="B6" s="463"/>
      <c r="C6" s="464">
        <v>173.5</v>
      </c>
      <c r="D6" s="465">
        <v>173.5</v>
      </c>
    </row>
    <row r="7" spans="1:7" x14ac:dyDescent="0.25">
      <c r="A7" s="502" t="s">
        <v>1700</v>
      </c>
      <c r="B7" s="459"/>
      <c r="C7" s="460"/>
      <c r="D7" s="461"/>
    </row>
    <row r="8" spans="1:7" ht="30" x14ac:dyDescent="0.25">
      <c r="A8" s="514" t="s">
        <v>1701</v>
      </c>
      <c r="B8" s="463" t="s">
        <v>1702</v>
      </c>
      <c r="C8" s="504">
        <v>65</v>
      </c>
      <c r="D8" s="505">
        <v>65</v>
      </c>
    </row>
    <row r="9" spans="1:7" ht="30" x14ac:dyDescent="0.25">
      <c r="A9" s="514" t="s">
        <v>1703</v>
      </c>
      <c r="B9" s="463" t="s">
        <v>1704</v>
      </c>
      <c r="C9" s="504">
        <v>65</v>
      </c>
      <c r="D9" s="505">
        <v>65</v>
      </c>
    </row>
    <row r="10" spans="1:7" ht="30" x14ac:dyDescent="0.25">
      <c r="A10" s="514" t="s">
        <v>1705</v>
      </c>
      <c r="B10" s="463" t="s">
        <v>1706</v>
      </c>
      <c r="C10" s="504">
        <v>108.5</v>
      </c>
      <c r="D10" s="505">
        <v>108.5</v>
      </c>
    </row>
    <row r="11" spans="1:7" x14ac:dyDescent="0.25">
      <c r="A11" s="486" t="s">
        <v>1707</v>
      </c>
      <c r="B11" s="463" t="s">
        <v>1101</v>
      </c>
      <c r="C11" s="504">
        <v>15.5</v>
      </c>
      <c r="D11" s="505">
        <v>15.5</v>
      </c>
    </row>
    <row r="12" spans="1:7" ht="30" x14ac:dyDescent="0.25">
      <c r="A12" s="486" t="s">
        <v>1708</v>
      </c>
      <c r="B12" s="463" t="s">
        <v>1189</v>
      </c>
      <c r="C12" s="504">
        <v>20.5</v>
      </c>
      <c r="D12" s="505">
        <v>25</v>
      </c>
    </row>
    <row r="13" spans="1:7" x14ac:dyDescent="0.25">
      <c r="A13" s="486" t="s">
        <v>1709</v>
      </c>
      <c r="B13" s="463" t="s">
        <v>1101</v>
      </c>
      <c r="C13" s="504">
        <v>92.5</v>
      </c>
      <c r="D13" s="505">
        <v>100</v>
      </c>
    </row>
    <row r="14" spans="1:7" ht="30.75" thickBot="1" x14ac:dyDescent="0.3">
      <c r="A14" s="511" t="s">
        <v>1710</v>
      </c>
      <c r="B14" s="515" t="s">
        <v>1078</v>
      </c>
      <c r="C14" s="512">
        <v>75</v>
      </c>
      <c r="D14" s="513">
        <v>75</v>
      </c>
    </row>
  </sheetData>
  <mergeCells count="1">
    <mergeCell ref="A1:D1"/>
  </mergeCells>
  <pageMargins left="0.7" right="0.7" top="0.75" bottom="0.75" header="0.3" footer="0.3"/>
  <pageSetup paperSize="9" scale="7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workbookViewId="0">
      <selection sqref="A1:D1"/>
    </sheetView>
  </sheetViews>
  <sheetFormatPr baseColWidth="10" defaultRowHeight="15" x14ac:dyDescent="0.25"/>
  <cols>
    <col min="1" max="1" width="88.5703125" style="324" customWidth="1"/>
    <col min="2" max="2" width="29.42578125" bestFit="1" customWidth="1"/>
    <col min="3" max="3" width="24.5703125" style="325" customWidth="1"/>
    <col min="4" max="4" width="29.42578125" style="325" bestFit="1" customWidth="1"/>
  </cols>
  <sheetData>
    <row r="1" spans="1:4" ht="15.75" x14ac:dyDescent="0.25">
      <c r="A1" s="645" t="s">
        <v>1711</v>
      </c>
      <c r="B1" s="646"/>
      <c r="C1" s="646"/>
      <c r="D1" s="647"/>
    </row>
    <row r="2" spans="1:4" ht="27.95" customHeight="1" x14ac:dyDescent="0.25">
      <c r="A2" s="440" t="s">
        <v>1712</v>
      </c>
      <c r="B2" s="312" t="s">
        <v>1074</v>
      </c>
      <c r="C2" s="316" t="s">
        <v>1075</v>
      </c>
      <c r="D2" s="427" t="s">
        <v>1864</v>
      </c>
    </row>
    <row r="3" spans="1:4" x14ac:dyDescent="0.25">
      <c r="A3" s="502" t="s">
        <v>1713</v>
      </c>
      <c r="B3" s="459"/>
      <c r="C3" s="460"/>
      <c r="D3" s="461"/>
    </row>
    <row r="4" spans="1:4" ht="27.95" customHeight="1" x14ac:dyDescent="0.25">
      <c r="A4" s="516" t="s">
        <v>1714</v>
      </c>
      <c r="B4" s="517" t="s">
        <v>1715</v>
      </c>
      <c r="C4" s="518">
        <v>350</v>
      </c>
      <c r="D4" s="519">
        <v>350</v>
      </c>
    </row>
    <row r="5" spans="1:4" ht="27.95" customHeight="1" x14ac:dyDescent="0.25">
      <c r="A5" s="516" t="s">
        <v>1716</v>
      </c>
      <c r="B5" s="517" t="s">
        <v>1715</v>
      </c>
      <c r="C5" s="520">
        <v>464</v>
      </c>
      <c r="D5" s="521">
        <v>464</v>
      </c>
    </row>
    <row r="6" spans="1:4" ht="27.95" customHeight="1" x14ac:dyDescent="0.25">
      <c r="A6" s="516" t="s">
        <v>1717</v>
      </c>
      <c r="B6" s="517" t="s">
        <v>1715</v>
      </c>
      <c r="C6" s="520">
        <v>464</v>
      </c>
      <c r="D6" s="521">
        <v>464</v>
      </c>
    </row>
    <row r="7" spans="1:4" ht="27.95" customHeight="1" x14ac:dyDescent="0.25">
      <c r="A7" s="522" t="s">
        <v>1718</v>
      </c>
      <c r="B7" s="517" t="s">
        <v>1715</v>
      </c>
      <c r="C7" s="520">
        <v>500</v>
      </c>
      <c r="D7" s="521">
        <v>500</v>
      </c>
    </row>
    <row r="8" spans="1:4" ht="27.95" customHeight="1" x14ac:dyDescent="0.25">
      <c r="A8" s="522" t="s">
        <v>1719</v>
      </c>
      <c r="B8" s="517" t="s">
        <v>1720</v>
      </c>
      <c r="C8" s="520">
        <v>464</v>
      </c>
      <c r="D8" s="521">
        <v>464</v>
      </c>
    </row>
    <row r="9" spans="1:4" ht="27.95" customHeight="1" x14ac:dyDescent="0.25">
      <c r="A9" s="522" t="s">
        <v>1721</v>
      </c>
      <c r="B9" s="517" t="s">
        <v>1720</v>
      </c>
      <c r="C9" s="520">
        <v>500</v>
      </c>
      <c r="D9" s="521">
        <v>500</v>
      </c>
    </row>
    <row r="10" spans="1:4" ht="27.95" customHeight="1" x14ac:dyDescent="0.25">
      <c r="A10" s="516" t="s">
        <v>1722</v>
      </c>
      <c r="B10" s="517" t="s">
        <v>1715</v>
      </c>
      <c r="C10" s="520">
        <v>464</v>
      </c>
      <c r="D10" s="521">
        <v>464</v>
      </c>
    </row>
    <row r="11" spans="1:4" ht="27.95" customHeight="1" x14ac:dyDescent="0.25">
      <c r="A11" s="522" t="s">
        <v>1723</v>
      </c>
      <c r="B11" s="517" t="s">
        <v>1724</v>
      </c>
      <c r="C11" s="520">
        <v>850</v>
      </c>
      <c r="D11" s="521">
        <v>850</v>
      </c>
    </row>
    <row r="12" spans="1:4" ht="27.95" customHeight="1" x14ac:dyDescent="0.25">
      <c r="A12" s="522" t="s">
        <v>1725</v>
      </c>
      <c r="B12" s="517" t="s">
        <v>1720</v>
      </c>
      <c r="C12" s="520">
        <v>850</v>
      </c>
      <c r="D12" s="521">
        <v>850</v>
      </c>
    </row>
    <row r="13" spans="1:4" ht="27.95" customHeight="1" x14ac:dyDescent="0.25">
      <c r="A13" s="522" t="s">
        <v>1726</v>
      </c>
      <c r="B13" s="517"/>
      <c r="C13" s="520">
        <v>43</v>
      </c>
      <c r="D13" s="521">
        <v>43</v>
      </c>
    </row>
    <row r="14" spans="1:4" ht="27.95" customHeight="1" x14ac:dyDescent="0.25">
      <c r="A14" s="516" t="s">
        <v>1727</v>
      </c>
      <c r="B14" s="517"/>
      <c r="C14" s="520">
        <v>600</v>
      </c>
      <c r="D14" s="521">
        <v>600</v>
      </c>
    </row>
    <row r="15" spans="1:4" ht="27.95" customHeight="1" x14ac:dyDescent="0.25">
      <c r="A15" s="522" t="s">
        <v>1728</v>
      </c>
      <c r="B15" s="517"/>
      <c r="C15" s="520">
        <v>700</v>
      </c>
      <c r="D15" s="521">
        <v>700</v>
      </c>
    </row>
    <row r="16" spans="1:4" ht="27.95" customHeight="1" x14ac:dyDescent="0.25">
      <c r="A16" s="522" t="s">
        <v>1729</v>
      </c>
      <c r="B16" s="517"/>
      <c r="C16" s="520">
        <v>1300</v>
      </c>
      <c r="D16" s="521">
        <v>1300</v>
      </c>
    </row>
    <row r="17" spans="1:4" ht="27.95" customHeight="1" x14ac:dyDescent="0.25">
      <c r="A17" s="516" t="s">
        <v>1730</v>
      </c>
      <c r="B17" s="517"/>
      <c r="C17" s="520">
        <v>1400</v>
      </c>
      <c r="D17" s="521">
        <v>1400</v>
      </c>
    </row>
    <row r="18" spans="1:4" ht="27.95" customHeight="1" x14ac:dyDescent="0.25">
      <c r="A18" s="516" t="s">
        <v>1731</v>
      </c>
      <c r="B18" s="517"/>
      <c r="C18" s="520">
        <v>1950</v>
      </c>
      <c r="D18" s="521">
        <v>1950</v>
      </c>
    </row>
    <row r="19" spans="1:4" ht="27.95" customHeight="1" x14ac:dyDescent="0.25">
      <c r="A19" s="516" t="s">
        <v>1732</v>
      </c>
      <c r="B19" s="517"/>
      <c r="C19" s="520">
        <v>2050</v>
      </c>
      <c r="D19" s="521">
        <v>2050</v>
      </c>
    </row>
    <row r="20" spans="1:4" ht="27.95" customHeight="1" x14ac:dyDescent="0.25">
      <c r="A20" s="516" t="s">
        <v>1733</v>
      </c>
      <c r="B20" s="517"/>
      <c r="C20" s="520">
        <v>2500</v>
      </c>
      <c r="D20" s="521">
        <v>2500</v>
      </c>
    </row>
    <row r="21" spans="1:4" ht="27.95" customHeight="1" x14ac:dyDescent="0.25">
      <c r="A21" s="516" t="s">
        <v>1734</v>
      </c>
      <c r="B21" s="517"/>
      <c r="C21" s="520">
        <v>2600</v>
      </c>
      <c r="D21" s="521">
        <v>2600</v>
      </c>
    </row>
    <row r="22" spans="1:4" ht="27.95" customHeight="1" x14ac:dyDescent="0.25">
      <c r="A22" s="516" t="s">
        <v>1735</v>
      </c>
      <c r="B22" s="517"/>
      <c r="C22" s="520">
        <v>2900</v>
      </c>
      <c r="D22" s="521">
        <v>2900</v>
      </c>
    </row>
    <row r="23" spans="1:4" ht="27.95" customHeight="1" x14ac:dyDescent="0.25">
      <c r="A23" s="516" t="s">
        <v>1736</v>
      </c>
      <c r="B23" s="517"/>
      <c r="C23" s="520">
        <v>3000</v>
      </c>
      <c r="D23" s="521">
        <v>3000</v>
      </c>
    </row>
    <row r="24" spans="1:4" ht="27.95" customHeight="1" x14ac:dyDescent="0.25">
      <c r="A24" s="516" t="s">
        <v>1737</v>
      </c>
      <c r="B24" s="517" t="s">
        <v>1738</v>
      </c>
      <c r="C24" s="520">
        <v>1950</v>
      </c>
      <c r="D24" s="521">
        <v>1950</v>
      </c>
    </row>
    <row r="25" spans="1:4" ht="27.95" customHeight="1" x14ac:dyDescent="0.25">
      <c r="A25" s="516" t="s">
        <v>1739</v>
      </c>
      <c r="B25" s="517" t="s">
        <v>1738</v>
      </c>
      <c r="C25" s="520">
        <v>2050</v>
      </c>
      <c r="D25" s="521">
        <v>2050</v>
      </c>
    </row>
    <row r="26" spans="1:4" ht="27.95" customHeight="1" x14ac:dyDescent="0.25">
      <c r="A26" s="516" t="s">
        <v>1740</v>
      </c>
      <c r="B26" s="517" t="s">
        <v>1738</v>
      </c>
      <c r="C26" s="520">
        <v>2500</v>
      </c>
      <c r="D26" s="521">
        <v>2500</v>
      </c>
    </row>
    <row r="27" spans="1:4" ht="27.95" customHeight="1" x14ac:dyDescent="0.25">
      <c r="A27" s="516" t="s">
        <v>1741</v>
      </c>
      <c r="B27" s="517" t="s">
        <v>1738</v>
      </c>
      <c r="C27" s="520">
        <v>2600</v>
      </c>
      <c r="D27" s="521">
        <v>2600</v>
      </c>
    </row>
    <row r="28" spans="1:4" ht="27.95" customHeight="1" x14ac:dyDescent="0.25">
      <c r="A28" s="516" t="s">
        <v>1742</v>
      </c>
      <c r="B28" s="517" t="s">
        <v>1738</v>
      </c>
      <c r="C28" s="520">
        <v>2900</v>
      </c>
      <c r="D28" s="521">
        <v>2900</v>
      </c>
    </row>
    <row r="29" spans="1:4" ht="27.95" customHeight="1" x14ac:dyDescent="0.25">
      <c r="A29" s="516" t="s">
        <v>1743</v>
      </c>
      <c r="B29" s="517" t="s">
        <v>1738</v>
      </c>
      <c r="C29" s="520">
        <v>3000</v>
      </c>
      <c r="D29" s="521">
        <v>3000</v>
      </c>
    </row>
    <row r="30" spans="1:4" ht="27.95" customHeight="1" x14ac:dyDescent="0.25">
      <c r="A30" s="516" t="s">
        <v>1744</v>
      </c>
      <c r="B30" s="517"/>
      <c r="C30" s="520">
        <v>350</v>
      </c>
      <c r="D30" s="521">
        <v>350</v>
      </c>
    </row>
    <row r="31" spans="1:4" ht="27.95" customHeight="1" x14ac:dyDescent="0.25">
      <c r="A31" s="516" t="s">
        <v>1745</v>
      </c>
      <c r="B31" s="517"/>
      <c r="C31" s="520" t="s">
        <v>1746</v>
      </c>
      <c r="D31" s="521" t="s">
        <v>1746</v>
      </c>
    </row>
    <row r="32" spans="1:4" ht="27.95" customHeight="1" x14ac:dyDescent="0.25">
      <c r="A32" s="516" t="s">
        <v>1747</v>
      </c>
      <c r="B32" s="517" t="s">
        <v>1738</v>
      </c>
      <c r="C32" s="520"/>
      <c r="D32" s="521"/>
    </row>
    <row r="33" spans="1:4" ht="27.95" customHeight="1" x14ac:dyDescent="0.25">
      <c r="A33" s="516" t="s">
        <v>1748</v>
      </c>
      <c r="B33" s="517" t="s">
        <v>1738</v>
      </c>
      <c r="C33" s="520" t="s">
        <v>1746</v>
      </c>
      <c r="D33" s="521" t="s">
        <v>1746</v>
      </c>
    </row>
    <row r="34" spans="1:4" ht="27.95" customHeight="1" x14ac:dyDescent="0.25">
      <c r="A34" s="516" t="s">
        <v>1749</v>
      </c>
      <c r="B34" s="517"/>
      <c r="C34" s="520">
        <v>3000</v>
      </c>
      <c r="D34" s="521">
        <v>3000</v>
      </c>
    </row>
    <row r="35" spans="1:4" ht="27.95" customHeight="1" x14ac:dyDescent="0.25">
      <c r="A35" s="516" t="s">
        <v>1750</v>
      </c>
      <c r="B35" s="517"/>
      <c r="C35" s="520">
        <v>3510</v>
      </c>
      <c r="D35" s="521">
        <v>3510</v>
      </c>
    </row>
    <row r="36" spans="1:4" ht="27.95" customHeight="1" x14ac:dyDescent="0.25">
      <c r="A36" s="516" t="s">
        <v>1751</v>
      </c>
      <c r="B36" s="517"/>
      <c r="C36" s="520">
        <v>4000</v>
      </c>
      <c r="D36" s="521">
        <v>4000</v>
      </c>
    </row>
    <row r="37" spans="1:4" ht="27.95" customHeight="1" x14ac:dyDescent="0.25">
      <c r="A37" s="516" t="s">
        <v>1752</v>
      </c>
      <c r="B37" s="517" t="s">
        <v>1738</v>
      </c>
      <c r="C37" s="520">
        <v>3510</v>
      </c>
      <c r="D37" s="521">
        <v>3510</v>
      </c>
    </row>
    <row r="38" spans="1:4" ht="27.95" customHeight="1" x14ac:dyDescent="0.25">
      <c r="A38" s="516" t="s">
        <v>1753</v>
      </c>
      <c r="B38" s="517" t="s">
        <v>1738</v>
      </c>
      <c r="C38" s="520">
        <v>4000</v>
      </c>
      <c r="D38" s="521">
        <v>4000</v>
      </c>
    </row>
    <row r="39" spans="1:4" ht="27.95" customHeight="1" x14ac:dyDescent="0.25">
      <c r="A39" s="516" t="s">
        <v>1754</v>
      </c>
      <c r="B39" s="517"/>
      <c r="C39" s="520">
        <v>2000</v>
      </c>
      <c r="D39" s="521">
        <v>2000</v>
      </c>
    </row>
    <row r="40" spans="1:4" ht="27.95" customHeight="1" x14ac:dyDescent="0.25">
      <c r="A40" s="516" t="s">
        <v>1755</v>
      </c>
      <c r="B40" s="517" t="s">
        <v>1724</v>
      </c>
      <c r="C40" s="520">
        <v>1700</v>
      </c>
      <c r="D40" s="521">
        <v>1700</v>
      </c>
    </row>
    <row r="41" spans="1:4" ht="27.95" customHeight="1" x14ac:dyDescent="0.25">
      <c r="A41" s="516" t="s">
        <v>1756</v>
      </c>
      <c r="B41" s="517"/>
      <c r="C41" s="520">
        <v>1500</v>
      </c>
      <c r="D41" s="521">
        <v>1500</v>
      </c>
    </row>
    <row r="42" spans="1:4" ht="27.95" customHeight="1" x14ac:dyDescent="0.25">
      <c r="A42" s="516" t="s">
        <v>1757</v>
      </c>
      <c r="B42" s="517" t="s">
        <v>1724</v>
      </c>
      <c r="C42" s="520">
        <v>1300</v>
      </c>
      <c r="D42" s="521">
        <v>1300</v>
      </c>
    </row>
    <row r="43" spans="1:4" ht="27.95" customHeight="1" x14ac:dyDescent="0.25">
      <c r="A43" s="516" t="s">
        <v>1758</v>
      </c>
      <c r="B43" s="517"/>
      <c r="C43" s="520">
        <v>750</v>
      </c>
      <c r="D43" s="521">
        <v>750</v>
      </c>
    </row>
    <row r="44" spans="1:4" ht="27.95" customHeight="1" x14ac:dyDescent="0.25">
      <c r="A44" s="516" t="s">
        <v>1759</v>
      </c>
      <c r="B44" s="517" t="s">
        <v>1760</v>
      </c>
      <c r="C44" s="520">
        <v>750</v>
      </c>
      <c r="D44" s="521">
        <v>750</v>
      </c>
    </row>
    <row r="45" spans="1:4" ht="27.95" customHeight="1" x14ac:dyDescent="0.25">
      <c r="A45" s="516" t="s">
        <v>1761</v>
      </c>
      <c r="B45" s="517"/>
      <c r="C45" s="520">
        <v>2500</v>
      </c>
      <c r="D45" s="521">
        <v>2500</v>
      </c>
    </row>
    <row r="46" spans="1:4" ht="27.95" customHeight="1" x14ac:dyDescent="0.25">
      <c r="A46" s="516" t="s">
        <v>1762</v>
      </c>
      <c r="B46" s="517"/>
      <c r="C46" s="520">
        <v>2850</v>
      </c>
      <c r="D46" s="521">
        <v>2850</v>
      </c>
    </row>
    <row r="47" spans="1:4" ht="27.95" customHeight="1" x14ac:dyDescent="0.25">
      <c r="A47" s="516" t="s">
        <v>1762</v>
      </c>
      <c r="B47" s="517"/>
      <c r="C47" s="520">
        <v>3000</v>
      </c>
      <c r="D47" s="521">
        <v>3000</v>
      </c>
    </row>
    <row r="48" spans="1:4" ht="27.95" customHeight="1" x14ac:dyDescent="0.25">
      <c r="A48" s="516" t="s">
        <v>1763</v>
      </c>
      <c r="B48" s="517"/>
      <c r="C48" s="520">
        <v>2850</v>
      </c>
      <c r="D48" s="521">
        <v>2850</v>
      </c>
    </row>
    <row r="49" spans="1:4" ht="27.95" customHeight="1" x14ac:dyDescent="0.25">
      <c r="A49" s="516" t="s">
        <v>1763</v>
      </c>
      <c r="B49" s="517" t="s">
        <v>1760</v>
      </c>
      <c r="C49" s="520">
        <v>3000</v>
      </c>
      <c r="D49" s="521">
        <v>3000</v>
      </c>
    </row>
    <row r="50" spans="1:4" ht="27.95" customHeight="1" x14ac:dyDescent="0.25">
      <c r="A50" s="516" t="s">
        <v>1764</v>
      </c>
      <c r="B50" s="517" t="s">
        <v>1724</v>
      </c>
      <c r="C50" s="520">
        <v>750</v>
      </c>
      <c r="D50" s="521">
        <v>750</v>
      </c>
    </row>
    <row r="51" spans="1:4" ht="27.95" customHeight="1" x14ac:dyDescent="0.25">
      <c r="A51" s="516" t="s">
        <v>1765</v>
      </c>
      <c r="B51" s="517"/>
      <c r="C51" s="520">
        <v>1800</v>
      </c>
      <c r="D51" s="521">
        <v>1800</v>
      </c>
    </row>
    <row r="52" spans="1:4" ht="27.95" customHeight="1" x14ac:dyDescent="0.25">
      <c r="A52" s="516" t="s">
        <v>1766</v>
      </c>
      <c r="B52" s="517" t="s">
        <v>1724</v>
      </c>
      <c r="C52" s="520">
        <v>950</v>
      </c>
      <c r="D52" s="521">
        <v>950</v>
      </c>
    </row>
    <row r="53" spans="1:4" ht="27.95" customHeight="1" x14ac:dyDescent="0.25">
      <c r="A53" s="516" t="s">
        <v>1767</v>
      </c>
      <c r="B53" s="517"/>
      <c r="C53" s="520">
        <v>1200</v>
      </c>
      <c r="D53" s="521">
        <v>1200</v>
      </c>
    </row>
    <row r="54" spans="1:4" ht="27.95" customHeight="1" x14ac:dyDescent="0.25">
      <c r="A54" s="516" t="s">
        <v>1768</v>
      </c>
      <c r="B54" s="517" t="s">
        <v>1724</v>
      </c>
      <c r="C54" s="520">
        <v>600</v>
      </c>
      <c r="D54" s="521">
        <v>600</v>
      </c>
    </row>
    <row r="55" spans="1:4" ht="27.95" customHeight="1" x14ac:dyDescent="0.25">
      <c r="A55" s="516" t="s">
        <v>1769</v>
      </c>
      <c r="B55" s="517"/>
      <c r="C55" s="520">
        <v>3500</v>
      </c>
      <c r="D55" s="521">
        <v>3500</v>
      </c>
    </row>
    <row r="56" spans="1:4" ht="27.95" customHeight="1" x14ac:dyDescent="0.25">
      <c r="A56" s="516" t="s">
        <v>1770</v>
      </c>
      <c r="B56" s="517" t="s">
        <v>1760</v>
      </c>
      <c r="C56" s="520">
        <v>3500</v>
      </c>
      <c r="D56" s="521">
        <v>3500</v>
      </c>
    </row>
    <row r="57" spans="1:4" ht="27.95" customHeight="1" x14ac:dyDescent="0.25">
      <c r="A57" s="516" t="s">
        <v>1771</v>
      </c>
      <c r="B57" s="517" t="s">
        <v>1724</v>
      </c>
      <c r="C57" s="520">
        <v>875</v>
      </c>
      <c r="D57" s="521">
        <v>875</v>
      </c>
    </row>
    <row r="58" spans="1:4" ht="27.95" customHeight="1" x14ac:dyDescent="0.25">
      <c r="A58" s="516" t="s">
        <v>1772</v>
      </c>
      <c r="B58" s="517"/>
      <c r="C58" s="520">
        <v>62</v>
      </c>
      <c r="D58" s="521">
        <v>62</v>
      </c>
    </row>
    <row r="59" spans="1:4" ht="27.95" customHeight="1" x14ac:dyDescent="0.25">
      <c r="A59" s="516" t="s">
        <v>1773</v>
      </c>
      <c r="B59" s="517"/>
      <c r="C59" s="520">
        <v>200</v>
      </c>
      <c r="D59" s="521">
        <v>200</v>
      </c>
    </row>
    <row r="60" spans="1:4" ht="27.95" customHeight="1" x14ac:dyDescent="0.25">
      <c r="A60" s="516" t="s">
        <v>1774</v>
      </c>
      <c r="B60" s="517" t="s">
        <v>1775</v>
      </c>
      <c r="C60" s="520">
        <v>350</v>
      </c>
      <c r="D60" s="521">
        <v>350</v>
      </c>
    </row>
    <row r="61" spans="1:4" ht="27.95" customHeight="1" x14ac:dyDescent="0.25">
      <c r="A61" s="516" t="s">
        <v>1776</v>
      </c>
      <c r="B61" s="517"/>
      <c r="C61" s="520">
        <v>400</v>
      </c>
      <c r="D61" s="521">
        <v>400</v>
      </c>
    </row>
    <row r="62" spans="1:4" ht="27.95" customHeight="1" x14ac:dyDescent="0.25">
      <c r="A62" s="516" t="s">
        <v>1777</v>
      </c>
      <c r="B62" s="517"/>
      <c r="C62" s="520">
        <v>350</v>
      </c>
      <c r="D62" s="521">
        <v>350</v>
      </c>
    </row>
    <row r="63" spans="1:4" ht="27.95" customHeight="1" x14ac:dyDescent="0.25">
      <c r="A63" s="516" t="s">
        <v>1778</v>
      </c>
      <c r="B63" s="517"/>
      <c r="C63" s="520">
        <v>80</v>
      </c>
      <c r="D63" s="521">
        <v>80</v>
      </c>
    </row>
    <row r="64" spans="1:4" ht="27.95" customHeight="1" x14ac:dyDescent="0.25">
      <c r="A64" s="516" t="s">
        <v>1779</v>
      </c>
      <c r="B64" s="517"/>
      <c r="C64" s="520">
        <v>120</v>
      </c>
      <c r="D64" s="521">
        <v>120</v>
      </c>
    </row>
    <row r="65" spans="1:4" ht="27.95" customHeight="1" x14ac:dyDescent="0.25">
      <c r="A65" s="516" t="s">
        <v>1780</v>
      </c>
      <c r="B65" s="517"/>
      <c r="C65" s="520">
        <v>50</v>
      </c>
      <c r="D65" s="521">
        <v>50</v>
      </c>
    </row>
    <row r="66" spans="1:4" ht="27.95" customHeight="1" x14ac:dyDescent="0.25">
      <c r="A66" s="516" t="s">
        <v>1781</v>
      </c>
      <c r="B66" s="517"/>
      <c r="C66" s="520">
        <v>150</v>
      </c>
      <c r="D66" s="521">
        <v>150</v>
      </c>
    </row>
    <row r="67" spans="1:4" ht="27.95" customHeight="1" x14ac:dyDescent="0.25">
      <c r="A67" s="516" t="s">
        <v>1782</v>
      </c>
      <c r="B67" s="517"/>
      <c r="C67" s="520">
        <v>200</v>
      </c>
      <c r="D67" s="521">
        <v>200</v>
      </c>
    </row>
    <row r="68" spans="1:4" ht="27.95" customHeight="1" thickBot="1" x14ac:dyDescent="0.3">
      <c r="A68" s="523" t="s">
        <v>1783</v>
      </c>
      <c r="B68" s="524"/>
      <c r="C68" s="525">
        <v>50</v>
      </c>
      <c r="D68" s="526">
        <v>50</v>
      </c>
    </row>
  </sheetData>
  <mergeCells count="1">
    <mergeCell ref="A1:D1"/>
  </mergeCells>
  <pageMargins left="0.7" right="0.7" top="0.75" bottom="0.75" header="0.3" footer="0.3"/>
  <pageSetup paperSize="9" scale="5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workbookViewId="0">
      <selection activeCell="A20" sqref="A20:XFD20"/>
    </sheetView>
  </sheetViews>
  <sheetFormatPr baseColWidth="10" defaultColWidth="11.5703125" defaultRowHeight="15" x14ac:dyDescent="0.25"/>
  <cols>
    <col min="1" max="1" width="10.85546875" bestFit="1" customWidth="1"/>
    <col min="2" max="3" width="60.140625" bestFit="1" customWidth="1"/>
    <col min="4" max="4" width="10.85546875" bestFit="1" customWidth="1"/>
    <col min="5" max="5" width="10.140625" customWidth="1"/>
    <col min="6" max="6" width="24.42578125" customWidth="1"/>
  </cols>
  <sheetData>
    <row r="1" spans="1:14" ht="16.5" thickBot="1" x14ac:dyDescent="0.3">
      <c r="A1" s="648" t="s">
        <v>1060</v>
      </c>
      <c r="B1" s="649"/>
      <c r="C1" s="649"/>
      <c r="D1" s="649"/>
      <c r="E1" s="649"/>
      <c r="F1" s="650"/>
    </row>
    <row r="2" spans="1:14" ht="16.5" thickBot="1" x14ac:dyDescent="0.3">
      <c r="A2" s="648" t="s">
        <v>540</v>
      </c>
      <c r="B2" s="649"/>
      <c r="C2" s="649"/>
      <c r="D2" s="649"/>
      <c r="E2" s="649"/>
      <c r="F2" s="650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596" t="s">
        <v>619</v>
      </c>
      <c r="B3" s="597" t="s">
        <v>537</v>
      </c>
      <c r="C3" s="597" t="s">
        <v>538</v>
      </c>
      <c r="D3" s="597" t="s">
        <v>539</v>
      </c>
      <c r="E3" s="598" t="s">
        <v>2</v>
      </c>
      <c r="F3" s="599" t="s">
        <v>1065</v>
      </c>
      <c r="G3" s="43"/>
      <c r="H3" s="43"/>
      <c r="I3" s="43"/>
      <c r="J3" s="43"/>
      <c r="K3" s="43"/>
      <c r="L3" s="43"/>
      <c r="M3" s="43"/>
      <c r="N3" s="43"/>
    </row>
    <row r="4" spans="1:14" ht="30" x14ac:dyDescent="0.25">
      <c r="A4" s="110" t="s">
        <v>541</v>
      </c>
      <c r="B4" s="67" t="s">
        <v>542</v>
      </c>
      <c r="C4" s="67" t="s">
        <v>543</v>
      </c>
      <c r="D4" s="66">
        <v>40</v>
      </c>
      <c r="E4" s="88">
        <v>0</v>
      </c>
      <c r="F4" s="111">
        <v>10.8</v>
      </c>
      <c r="G4" s="63"/>
      <c r="H4" s="63"/>
      <c r="I4" s="63"/>
      <c r="J4" s="63"/>
      <c r="K4" s="63"/>
      <c r="L4" s="63"/>
      <c r="M4" s="63"/>
      <c r="N4" s="63"/>
    </row>
    <row r="5" spans="1:14" x14ac:dyDescent="0.25">
      <c r="A5" s="110" t="s">
        <v>544</v>
      </c>
      <c r="B5" s="67" t="s">
        <v>545</v>
      </c>
      <c r="C5" s="67" t="s">
        <v>545</v>
      </c>
      <c r="D5" s="66">
        <v>444</v>
      </c>
      <c r="E5" s="88">
        <v>0</v>
      </c>
      <c r="F5" s="111">
        <v>119.88</v>
      </c>
      <c r="G5" s="63"/>
      <c r="H5" s="63"/>
      <c r="I5" s="63"/>
      <c r="J5" s="63"/>
      <c r="K5" s="63"/>
      <c r="L5" s="63"/>
      <c r="M5" s="63"/>
      <c r="N5" s="63"/>
    </row>
    <row r="6" spans="1:14" x14ac:dyDescent="0.25">
      <c r="A6" s="110" t="s">
        <v>546</v>
      </c>
      <c r="B6" s="67" t="s">
        <v>547</v>
      </c>
      <c r="C6" s="67" t="s">
        <v>548</v>
      </c>
      <c r="D6" s="66">
        <v>1410</v>
      </c>
      <c r="E6" s="88">
        <v>0</v>
      </c>
      <c r="F6" s="111">
        <v>380.7</v>
      </c>
      <c r="G6" s="63"/>
      <c r="H6" s="63"/>
      <c r="I6" s="63"/>
      <c r="J6" s="63"/>
      <c r="K6" s="63"/>
      <c r="L6" s="63"/>
      <c r="M6" s="63"/>
      <c r="N6" s="63"/>
    </row>
    <row r="7" spans="1:14" x14ac:dyDescent="0.25">
      <c r="A7" s="110" t="s">
        <v>645</v>
      </c>
      <c r="B7" s="67" t="s">
        <v>648</v>
      </c>
      <c r="C7" s="67" t="s">
        <v>648</v>
      </c>
      <c r="D7" s="66">
        <v>3918</v>
      </c>
      <c r="E7" s="88">
        <v>0</v>
      </c>
      <c r="F7" s="111">
        <v>1057.8599999999999</v>
      </c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110" t="s">
        <v>646</v>
      </c>
      <c r="B8" s="67" t="s">
        <v>649</v>
      </c>
      <c r="C8" s="67" t="s">
        <v>649</v>
      </c>
      <c r="D8" s="66">
        <v>3837</v>
      </c>
      <c r="E8" s="88">
        <v>0</v>
      </c>
      <c r="F8" s="111">
        <v>1035.99</v>
      </c>
      <c r="G8" s="63"/>
      <c r="H8" s="63"/>
      <c r="I8" s="63"/>
      <c r="J8" s="63"/>
      <c r="K8" s="63"/>
      <c r="L8" s="63"/>
      <c r="M8" s="63"/>
      <c r="N8" s="63"/>
    </row>
    <row r="9" spans="1:14" x14ac:dyDescent="0.25">
      <c r="A9" s="110" t="s">
        <v>647</v>
      </c>
      <c r="B9" s="67" t="s">
        <v>650</v>
      </c>
      <c r="C9" s="67" t="s">
        <v>650</v>
      </c>
      <c r="D9" s="66">
        <v>178</v>
      </c>
      <c r="E9" s="88">
        <v>0</v>
      </c>
      <c r="F9" s="111">
        <v>48.06</v>
      </c>
      <c r="G9" s="63"/>
      <c r="H9" s="63"/>
      <c r="I9" s="63"/>
      <c r="J9" s="63"/>
      <c r="K9" s="63"/>
      <c r="L9" s="63"/>
      <c r="M9" s="63"/>
      <c r="N9" s="63"/>
    </row>
    <row r="10" spans="1:14" x14ac:dyDescent="0.25">
      <c r="A10" s="110" t="s">
        <v>655</v>
      </c>
      <c r="B10" s="67" t="s">
        <v>657</v>
      </c>
      <c r="C10" s="67" t="s">
        <v>658</v>
      </c>
      <c r="D10" s="66">
        <v>388</v>
      </c>
      <c r="E10" s="88">
        <v>0</v>
      </c>
      <c r="F10" s="111">
        <v>104.76</v>
      </c>
      <c r="G10" s="63"/>
      <c r="H10" s="63"/>
      <c r="I10" s="63"/>
      <c r="J10" s="63"/>
      <c r="K10" s="63"/>
      <c r="L10" s="63"/>
      <c r="M10" s="63"/>
      <c r="N10" s="63"/>
    </row>
    <row r="11" spans="1:14" x14ac:dyDescent="0.25">
      <c r="A11" s="110" t="s">
        <v>656</v>
      </c>
      <c r="B11" s="67" t="s">
        <v>659</v>
      </c>
      <c r="C11" s="67" t="s">
        <v>660</v>
      </c>
      <c r="D11" s="66">
        <v>174</v>
      </c>
      <c r="E11" s="88">
        <v>0</v>
      </c>
      <c r="F11" s="111">
        <v>46.98</v>
      </c>
      <c r="G11" s="63"/>
      <c r="H11" s="63"/>
      <c r="I11" s="63"/>
      <c r="J11" s="63"/>
      <c r="K11" s="63"/>
      <c r="L11" s="63"/>
      <c r="M11" s="63"/>
      <c r="N11" s="63"/>
    </row>
    <row r="12" spans="1:14" x14ac:dyDescent="0.25">
      <c r="A12" s="110" t="s">
        <v>675</v>
      </c>
      <c r="B12" s="67" t="s">
        <v>674</v>
      </c>
      <c r="C12" s="67" t="s">
        <v>674</v>
      </c>
      <c r="D12" s="66">
        <v>111</v>
      </c>
      <c r="E12" s="88">
        <v>0</v>
      </c>
      <c r="F12" s="111">
        <v>29.97</v>
      </c>
      <c r="G12" s="63"/>
      <c r="H12" s="63"/>
      <c r="I12" s="63"/>
      <c r="J12" s="63"/>
      <c r="K12" s="63"/>
      <c r="L12" s="63"/>
      <c r="M12" s="63"/>
      <c r="N12" s="63"/>
    </row>
    <row r="13" spans="1:14" x14ac:dyDescent="0.25">
      <c r="A13" s="110" t="s">
        <v>679</v>
      </c>
      <c r="B13" s="67" t="s">
        <v>680</v>
      </c>
      <c r="C13" s="67" t="s">
        <v>680</v>
      </c>
      <c r="D13" s="66">
        <v>300</v>
      </c>
      <c r="E13" s="88">
        <v>0</v>
      </c>
      <c r="F13" s="111">
        <v>81</v>
      </c>
      <c r="G13" s="63"/>
      <c r="H13" s="63"/>
      <c r="I13" s="63"/>
      <c r="J13" s="63"/>
      <c r="K13" s="63"/>
      <c r="L13" s="63"/>
      <c r="M13" s="63"/>
      <c r="N13" s="63"/>
    </row>
    <row r="14" spans="1:14" x14ac:dyDescent="0.25">
      <c r="A14" s="110" t="s">
        <v>688</v>
      </c>
      <c r="B14" s="67" t="s">
        <v>689</v>
      </c>
      <c r="C14" s="67" t="s">
        <v>690</v>
      </c>
      <c r="D14" s="66">
        <v>110</v>
      </c>
      <c r="E14" s="88">
        <v>0</v>
      </c>
      <c r="F14" s="111">
        <v>29.7</v>
      </c>
      <c r="G14" s="63"/>
      <c r="H14" s="63"/>
      <c r="I14" s="63"/>
      <c r="J14" s="63"/>
      <c r="K14" s="63"/>
      <c r="L14" s="63"/>
      <c r="M14" s="63"/>
      <c r="N14" s="63"/>
    </row>
    <row r="15" spans="1:14" x14ac:dyDescent="0.25">
      <c r="A15" s="110" t="s">
        <v>691</v>
      </c>
      <c r="B15" s="67" t="s">
        <v>692</v>
      </c>
      <c r="C15" s="67" t="s">
        <v>692</v>
      </c>
      <c r="D15" s="66">
        <v>100</v>
      </c>
      <c r="E15" s="88">
        <v>0</v>
      </c>
      <c r="F15" s="111">
        <v>27</v>
      </c>
      <c r="G15" s="63"/>
      <c r="H15" s="63"/>
      <c r="I15" s="63"/>
      <c r="J15" s="63"/>
      <c r="K15" s="63"/>
      <c r="L15" s="63"/>
      <c r="M15" s="63"/>
      <c r="N15" s="63"/>
    </row>
    <row r="16" spans="1:14" x14ac:dyDescent="0.25">
      <c r="A16" s="110" t="s">
        <v>693</v>
      </c>
      <c r="B16" s="67" t="s">
        <v>694</v>
      </c>
      <c r="C16" s="67" t="s">
        <v>694</v>
      </c>
      <c r="D16" s="66">
        <v>25</v>
      </c>
      <c r="E16" s="88">
        <v>0</v>
      </c>
      <c r="F16" s="111">
        <v>6.75</v>
      </c>
      <c r="G16" s="63"/>
      <c r="H16" s="63"/>
      <c r="I16" s="63"/>
      <c r="J16" s="63"/>
      <c r="K16" s="63"/>
      <c r="L16" s="63"/>
      <c r="M16" s="63"/>
      <c r="N16" s="63"/>
    </row>
    <row r="17" spans="1:14" x14ac:dyDescent="0.25">
      <c r="A17" s="110" t="s">
        <v>711</v>
      </c>
      <c r="B17" s="67" t="s">
        <v>712</v>
      </c>
      <c r="C17" s="67" t="s">
        <v>712</v>
      </c>
      <c r="D17" s="66">
        <v>400</v>
      </c>
      <c r="E17" s="88">
        <v>0</v>
      </c>
      <c r="F17" s="111">
        <v>108</v>
      </c>
      <c r="G17" s="63"/>
      <c r="H17" s="63"/>
      <c r="I17" s="63"/>
      <c r="J17" s="63"/>
      <c r="K17" s="63"/>
      <c r="L17" s="63"/>
      <c r="M17" s="63"/>
      <c r="N17" s="63"/>
    </row>
    <row r="18" spans="1:14" x14ac:dyDescent="0.25">
      <c r="A18" s="110" t="s">
        <v>719</v>
      </c>
      <c r="B18" s="67" t="s">
        <v>720</v>
      </c>
      <c r="C18" s="67" t="s">
        <v>720</v>
      </c>
      <c r="D18" s="66">
        <v>1778</v>
      </c>
      <c r="E18" s="88">
        <v>0</v>
      </c>
      <c r="F18" s="111">
        <v>480.06</v>
      </c>
      <c r="G18" s="63"/>
      <c r="H18" s="63"/>
      <c r="I18" s="63"/>
      <c r="J18" s="63"/>
      <c r="K18" s="63"/>
      <c r="L18" s="63"/>
      <c r="M18" s="63"/>
      <c r="N18" s="63"/>
    </row>
    <row r="19" spans="1:14" x14ac:dyDescent="0.25">
      <c r="A19" s="110" t="s">
        <v>722</v>
      </c>
      <c r="B19" s="67" t="s">
        <v>721</v>
      </c>
      <c r="C19" s="67" t="s">
        <v>721</v>
      </c>
      <c r="D19" s="66">
        <v>426</v>
      </c>
      <c r="E19" s="88">
        <v>0</v>
      </c>
      <c r="F19" s="111">
        <v>115.02</v>
      </c>
      <c r="G19" s="63"/>
      <c r="H19" s="63"/>
      <c r="I19" s="63"/>
      <c r="J19" s="63"/>
      <c r="K19" s="63"/>
      <c r="L19" s="63"/>
      <c r="M19" s="63"/>
      <c r="N19" s="63"/>
    </row>
    <row r="20" spans="1:14" x14ac:dyDescent="0.25">
      <c r="A20" s="110" t="s">
        <v>1037</v>
      </c>
      <c r="B20" s="67" t="s">
        <v>1038</v>
      </c>
      <c r="C20" s="67" t="s">
        <v>1038</v>
      </c>
      <c r="D20" s="66">
        <v>770</v>
      </c>
      <c r="E20" s="88">
        <v>0</v>
      </c>
      <c r="F20" s="111">
        <v>207.9</v>
      </c>
      <c r="G20" s="63"/>
      <c r="H20" s="63"/>
      <c r="I20" s="63"/>
      <c r="J20" s="63"/>
      <c r="K20" s="63"/>
      <c r="L20" s="63"/>
      <c r="M20" s="63"/>
      <c r="N20" s="63"/>
    </row>
    <row r="21" spans="1:14" x14ac:dyDescent="0.25">
      <c r="A21" s="110" t="s">
        <v>1832</v>
      </c>
      <c r="B21" s="67" t="s">
        <v>1831</v>
      </c>
      <c r="C21" s="67" t="s">
        <v>1831</v>
      </c>
      <c r="D21" s="66">
        <v>300</v>
      </c>
      <c r="E21" s="88">
        <v>0</v>
      </c>
      <c r="F21" s="111">
        <v>81</v>
      </c>
      <c r="G21" s="63"/>
      <c r="H21" s="63"/>
      <c r="I21" s="63"/>
      <c r="J21" s="63"/>
      <c r="K21" s="63"/>
      <c r="L21" s="63"/>
      <c r="M21" s="63"/>
      <c r="N21" s="63"/>
    </row>
    <row r="22" spans="1:14" x14ac:dyDescent="0.25">
      <c r="A22" s="110" t="s">
        <v>1834</v>
      </c>
      <c r="B22" s="67" t="s">
        <v>1833</v>
      </c>
      <c r="C22" s="67" t="s">
        <v>1833</v>
      </c>
      <c r="D22" s="66">
        <v>120</v>
      </c>
      <c r="E22" s="88">
        <v>0</v>
      </c>
      <c r="F22" s="111">
        <v>32.4</v>
      </c>
      <c r="G22" s="63"/>
      <c r="H22" s="63"/>
      <c r="I22" s="63"/>
      <c r="J22" s="63"/>
      <c r="K22" s="63"/>
      <c r="L22" s="63"/>
      <c r="M22" s="63"/>
      <c r="N22" s="63"/>
    </row>
    <row r="23" spans="1:14" x14ac:dyDescent="0.25">
      <c r="A23" s="110" t="s">
        <v>1836</v>
      </c>
      <c r="B23" s="67" t="s">
        <v>1835</v>
      </c>
      <c r="C23" s="67" t="s">
        <v>1835</v>
      </c>
      <c r="D23" s="66">
        <v>300</v>
      </c>
      <c r="E23" s="88">
        <v>0</v>
      </c>
      <c r="F23" s="111">
        <v>81</v>
      </c>
      <c r="G23" s="63"/>
      <c r="H23" s="63"/>
      <c r="I23" s="63"/>
      <c r="J23" s="63"/>
      <c r="K23" s="63"/>
      <c r="L23" s="63"/>
      <c r="M23" s="63"/>
      <c r="N23" s="63"/>
    </row>
    <row r="24" spans="1:14" x14ac:dyDescent="0.25">
      <c r="A24" s="110" t="s">
        <v>1838</v>
      </c>
      <c r="B24" s="67" t="s">
        <v>1837</v>
      </c>
      <c r="C24" s="67" t="s">
        <v>1837</v>
      </c>
      <c r="D24" s="66">
        <v>300</v>
      </c>
      <c r="E24" s="88">
        <v>0</v>
      </c>
      <c r="F24" s="111">
        <v>81</v>
      </c>
      <c r="G24" s="63"/>
      <c r="H24" s="63"/>
      <c r="I24" s="63"/>
      <c r="J24" s="63"/>
      <c r="K24" s="63"/>
      <c r="L24" s="63"/>
      <c r="M24" s="63"/>
      <c r="N24" s="63"/>
    </row>
    <row r="25" spans="1:14" x14ac:dyDescent="0.25">
      <c r="A25" s="110" t="s">
        <v>1938</v>
      </c>
      <c r="B25" s="67" t="s">
        <v>1939</v>
      </c>
      <c r="C25" s="67" t="s">
        <v>1940</v>
      </c>
      <c r="D25" s="66">
        <v>500</v>
      </c>
      <c r="E25" s="88">
        <v>0</v>
      </c>
      <c r="F25" s="111">
        <v>135</v>
      </c>
      <c r="G25" s="63"/>
      <c r="H25" s="63"/>
      <c r="I25" s="63"/>
      <c r="J25" s="63"/>
      <c r="K25" s="63"/>
      <c r="L25" s="63"/>
      <c r="M25" s="63"/>
      <c r="N25" s="63"/>
    </row>
    <row r="26" spans="1:14" ht="30" x14ac:dyDescent="0.25">
      <c r="A26" s="110" t="s">
        <v>549</v>
      </c>
      <c r="B26" s="67" t="s">
        <v>550</v>
      </c>
      <c r="C26" s="67" t="s">
        <v>551</v>
      </c>
      <c r="D26" s="66">
        <v>800</v>
      </c>
      <c r="E26" s="88">
        <v>0</v>
      </c>
      <c r="F26" s="111">
        <v>216</v>
      </c>
      <c r="G26" s="63"/>
      <c r="H26" s="63"/>
      <c r="I26" s="63"/>
      <c r="J26" s="63"/>
      <c r="K26" s="63"/>
      <c r="L26" s="63"/>
      <c r="M26" s="63"/>
      <c r="N26" s="63"/>
    </row>
    <row r="27" spans="1:14" ht="30" x14ac:dyDescent="0.25">
      <c r="A27" s="110" t="s">
        <v>552</v>
      </c>
      <c r="B27" s="67" t="s">
        <v>553</v>
      </c>
      <c r="C27" s="67" t="s">
        <v>554</v>
      </c>
      <c r="D27" s="66">
        <v>500</v>
      </c>
      <c r="E27" s="88">
        <v>0</v>
      </c>
      <c r="F27" s="111">
        <v>135</v>
      </c>
      <c r="G27" s="63"/>
      <c r="H27" s="63"/>
      <c r="I27" s="63"/>
      <c r="J27" s="63"/>
      <c r="K27" s="63"/>
      <c r="L27" s="63"/>
      <c r="M27" s="63"/>
      <c r="N27" s="63"/>
    </row>
    <row r="28" spans="1:14" ht="30" x14ac:dyDescent="0.25">
      <c r="A28" s="110" t="s">
        <v>555</v>
      </c>
      <c r="B28" s="67" t="s">
        <v>556</v>
      </c>
      <c r="C28" s="67" t="s">
        <v>557</v>
      </c>
      <c r="D28" s="66">
        <v>250</v>
      </c>
      <c r="E28" s="88">
        <v>0</v>
      </c>
      <c r="F28" s="111">
        <v>67.5</v>
      </c>
      <c r="G28" s="63"/>
      <c r="H28" s="63"/>
      <c r="I28" s="63"/>
      <c r="J28" s="63"/>
      <c r="K28" s="63"/>
      <c r="L28" s="63"/>
      <c r="M28" s="63"/>
      <c r="N28" s="63"/>
    </row>
    <row r="29" spans="1:14" x14ac:dyDescent="0.25">
      <c r="A29" s="110" t="s">
        <v>558</v>
      </c>
      <c r="B29" s="67" t="s">
        <v>559</v>
      </c>
      <c r="C29" s="67" t="s">
        <v>560</v>
      </c>
      <c r="D29" s="66">
        <v>850</v>
      </c>
      <c r="E29" s="88">
        <v>0</v>
      </c>
      <c r="F29" s="111">
        <v>229.5</v>
      </c>
      <c r="G29" s="63"/>
      <c r="H29" s="63"/>
      <c r="I29" s="63"/>
      <c r="J29" s="63"/>
      <c r="K29" s="63"/>
      <c r="L29" s="63"/>
      <c r="M29" s="63"/>
      <c r="N29" s="63"/>
    </row>
    <row r="30" spans="1:14" x14ac:dyDescent="0.25">
      <c r="A30" s="110" t="s">
        <v>561</v>
      </c>
      <c r="B30" s="67" t="s">
        <v>562</v>
      </c>
      <c r="C30" s="67" t="s">
        <v>563</v>
      </c>
      <c r="D30" s="66">
        <v>1250</v>
      </c>
      <c r="E30" s="88">
        <v>0</v>
      </c>
      <c r="F30" s="111">
        <v>337.5</v>
      </c>
      <c r="G30" s="63"/>
      <c r="H30" s="63"/>
      <c r="I30" s="63"/>
      <c r="J30" s="63"/>
      <c r="K30" s="63"/>
      <c r="L30" s="63"/>
      <c r="M30" s="63"/>
      <c r="N30" s="63"/>
    </row>
    <row r="31" spans="1:14" x14ac:dyDescent="0.25">
      <c r="A31" s="110" t="s">
        <v>564</v>
      </c>
      <c r="B31" s="67" t="s">
        <v>565</v>
      </c>
      <c r="C31" s="67" t="s">
        <v>565</v>
      </c>
      <c r="D31" s="66">
        <v>295</v>
      </c>
      <c r="E31" s="88">
        <v>0</v>
      </c>
      <c r="F31" s="111">
        <v>79.650000000000006</v>
      </c>
      <c r="G31" s="63"/>
      <c r="H31" s="63"/>
      <c r="I31" s="63"/>
      <c r="J31" s="63"/>
      <c r="K31" s="63"/>
      <c r="L31" s="63"/>
      <c r="M31" s="63"/>
      <c r="N31" s="63"/>
    </row>
    <row r="32" spans="1:14" x14ac:dyDescent="0.25">
      <c r="A32" s="110" t="s">
        <v>566</v>
      </c>
      <c r="B32" s="67" t="s">
        <v>567</v>
      </c>
      <c r="C32" s="67" t="s">
        <v>567</v>
      </c>
      <c r="D32" s="66">
        <v>200</v>
      </c>
      <c r="E32" s="88">
        <v>0</v>
      </c>
      <c r="F32" s="111">
        <v>54</v>
      </c>
      <c r="G32" s="63"/>
      <c r="H32" s="63"/>
      <c r="I32" s="63"/>
      <c r="J32" s="63"/>
      <c r="K32" s="63"/>
      <c r="L32" s="63"/>
      <c r="M32" s="63"/>
      <c r="N32" s="63"/>
    </row>
    <row r="33" spans="1:14" x14ac:dyDescent="0.25">
      <c r="A33" s="110" t="s">
        <v>638</v>
      </c>
      <c r="B33" s="67" t="s">
        <v>639</v>
      </c>
      <c r="C33" s="67" t="s">
        <v>639</v>
      </c>
      <c r="D33" s="66">
        <v>185</v>
      </c>
      <c r="E33" s="88">
        <v>0</v>
      </c>
      <c r="F33" s="111">
        <f>+D33*0.27</f>
        <v>49.95</v>
      </c>
      <c r="G33" s="63"/>
      <c r="H33" s="63"/>
      <c r="I33" s="63"/>
      <c r="J33" s="63"/>
      <c r="K33" s="63"/>
      <c r="L33" s="63"/>
      <c r="M33" s="63"/>
      <c r="N33" s="63"/>
    </row>
    <row r="34" spans="1:14" x14ac:dyDescent="0.25">
      <c r="A34" s="110" t="s">
        <v>640</v>
      </c>
      <c r="B34" s="67" t="s">
        <v>641</v>
      </c>
      <c r="C34" s="67" t="s">
        <v>641</v>
      </c>
      <c r="D34" s="66">
        <v>140</v>
      </c>
      <c r="E34" s="88">
        <v>0</v>
      </c>
      <c r="F34" s="111">
        <f>+D34*0.27</f>
        <v>37.800000000000004</v>
      </c>
      <c r="G34" s="63"/>
      <c r="H34" s="63"/>
      <c r="I34" s="63"/>
      <c r="J34" s="63"/>
      <c r="K34" s="63"/>
      <c r="L34" s="63"/>
      <c r="M34" s="63"/>
      <c r="N34" s="63"/>
    </row>
    <row r="35" spans="1:14" ht="30" x14ac:dyDescent="0.25">
      <c r="A35" s="110" t="s">
        <v>642</v>
      </c>
      <c r="B35" s="67" t="s">
        <v>643</v>
      </c>
      <c r="C35" s="67" t="s">
        <v>643</v>
      </c>
      <c r="D35" s="66">
        <v>140</v>
      </c>
      <c r="E35" s="88">
        <v>0</v>
      </c>
      <c r="F35" s="111">
        <f>+D35*0.27</f>
        <v>37.800000000000004</v>
      </c>
      <c r="G35" s="63"/>
      <c r="H35" s="63"/>
      <c r="I35" s="63"/>
      <c r="J35" s="63"/>
      <c r="K35" s="63"/>
      <c r="L35" s="63"/>
      <c r="M35" s="63"/>
      <c r="N35" s="63"/>
    </row>
    <row r="36" spans="1:14" x14ac:dyDescent="0.25">
      <c r="A36" s="110" t="s">
        <v>636</v>
      </c>
      <c r="B36" s="68" t="s">
        <v>637</v>
      </c>
      <c r="C36" s="68" t="s">
        <v>637</v>
      </c>
      <c r="D36" s="66">
        <v>200</v>
      </c>
      <c r="E36" s="88">
        <v>0</v>
      </c>
      <c r="F36" s="111">
        <v>54</v>
      </c>
      <c r="G36" s="63"/>
      <c r="H36" s="63"/>
      <c r="I36" s="63"/>
      <c r="J36" s="63"/>
      <c r="K36" s="63"/>
      <c r="L36" s="63"/>
      <c r="M36" s="63"/>
      <c r="N36" s="63"/>
    </row>
    <row r="37" spans="1:14" ht="30" x14ac:dyDescent="0.25">
      <c r="A37" s="110" t="s">
        <v>568</v>
      </c>
      <c r="B37" s="67" t="s">
        <v>569</v>
      </c>
      <c r="C37" s="67" t="s">
        <v>570</v>
      </c>
      <c r="D37" s="66">
        <v>400</v>
      </c>
      <c r="E37" s="88">
        <v>0</v>
      </c>
      <c r="F37" s="111">
        <v>108</v>
      </c>
      <c r="G37" s="63"/>
      <c r="H37" s="63"/>
      <c r="I37" s="63"/>
      <c r="J37" s="63"/>
      <c r="K37" s="63"/>
      <c r="L37" s="63"/>
      <c r="M37" s="63"/>
      <c r="N37" s="63"/>
    </row>
    <row r="38" spans="1:14" ht="30" x14ac:dyDescent="0.25">
      <c r="A38" s="110" t="s">
        <v>571</v>
      </c>
      <c r="B38" s="67" t="s">
        <v>572</v>
      </c>
      <c r="C38" s="67" t="s">
        <v>573</v>
      </c>
      <c r="D38" s="66">
        <v>500</v>
      </c>
      <c r="E38" s="88">
        <v>0</v>
      </c>
      <c r="F38" s="111">
        <v>135</v>
      </c>
      <c r="G38" s="63"/>
      <c r="H38" s="63"/>
      <c r="I38" s="63"/>
      <c r="J38" s="63"/>
      <c r="K38" s="63"/>
      <c r="L38" s="63"/>
      <c r="M38" s="63"/>
      <c r="N38" s="63"/>
    </row>
    <row r="39" spans="1:14" x14ac:dyDescent="0.25">
      <c r="A39" s="110" t="s">
        <v>574</v>
      </c>
      <c r="B39" s="67" t="s">
        <v>575</v>
      </c>
      <c r="C39" s="67" t="s">
        <v>576</v>
      </c>
      <c r="D39" s="66">
        <v>300</v>
      </c>
      <c r="E39" s="88">
        <v>0</v>
      </c>
      <c r="F39" s="111">
        <v>81</v>
      </c>
      <c r="G39" s="63"/>
      <c r="H39" s="63"/>
      <c r="I39" s="63"/>
      <c r="J39" s="63"/>
      <c r="K39" s="63"/>
      <c r="L39" s="63"/>
      <c r="M39" s="63"/>
      <c r="N39" s="63"/>
    </row>
    <row r="40" spans="1:14" x14ac:dyDescent="0.25">
      <c r="A40" s="110" t="s">
        <v>577</v>
      </c>
      <c r="B40" s="67" t="s">
        <v>578</v>
      </c>
      <c r="C40" s="67" t="s">
        <v>579</v>
      </c>
      <c r="D40" s="66">
        <v>900</v>
      </c>
      <c r="E40" s="88">
        <v>0</v>
      </c>
      <c r="F40" s="111">
        <v>243</v>
      </c>
      <c r="G40" s="63"/>
      <c r="H40" s="63"/>
      <c r="I40" s="63"/>
      <c r="J40" s="63"/>
      <c r="K40" s="63"/>
      <c r="L40" s="63"/>
      <c r="M40" s="63"/>
      <c r="N40" s="63"/>
    </row>
    <row r="41" spans="1:14" x14ac:dyDescent="0.25">
      <c r="A41" s="110" t="s">
        <v>580</v>
      </c>
      <c r="B41" s="67" t="s">
        <v>581</v>
      </c>
      <c r="C41" s="67" t="s">
        <v>582</v>
      </c>
      <c r="D41" s="66">
        <v>4074</v>
      </c>
      <c r="E41" s="88">
        <v>0</v>
      </c>
      <c r="F41" s="111">
        <v>1099.98</v>
      </c>
      <c r="G41" s="63"/>
      <c r="H41" s="63"/>
      <c r="I41" s="63"/>
      <c r="J41" s="63"/>
      <c r="K41" s="63"/>
      <c r="L41" s="63"/>
      <c r="M41" s="63"/>
      <c r="N41" s="63"/>
    </row>
    <row r="42" spans="1:14" ht="30" x14ac:dyDescent="0.25">
      <c r="A42" s="110" t="s">
        <v>583</v>
      </c>
      <c r="B42" s="67" t="s">
        <v>584</v>
      </c>
      <c r="C42" s="67" t="s">
        <v>585</v>
      </c>
      <c r="D42" s="66">
        <v>150</v>
      </c>
      <c r="E42" s="88">
        <v>0</v>
      </c>
      <c r="F42" s="111">
        <v>40.5</v>
      </c>
      <c r="G42" s="63"/>
      <c r="H42" s="63"/>
      <c r="I42" s="63"/>
      <c r="J42" s="63"/>
      <c r="K42" s="63"/>
      <c r="L42" s="63"/>
      <c r="M42" s="63"/>
      <c r="N42" s="63"/>
    </row>
    <row r="43" spans="1:14" ht="45" x14ac:dyDescent="0.25">
      <c r="A43" s="110" t="s">
        <v>586</v>
      </c>
      <c r="B43" s="68" t="s">
        <v>587</v>
      </c>
      <c r="C43" s="68" t="s">
        <v>588</v>
      </c>
      <c r="D43" s="66">
        <v>800</v>
      </c>
      <c r="E43" s="88">
        <v>0</v>
      </c>
      <c r="F43" s="111">
        <v>216</v>
      </c>
      <c r="G43" s="63"/>
      <c r="H43" s="63"/>
      <c r="I43" s="63"/>
      <c r="J43" s="63"/>
      <c r="K43" s="63"/>
      <c r="L43" s="63"/>
      <c r="M43" s="63"/>
      <c r="N43" s="63"/>
    </row>
    <row r="44" spans="1:14" ht="30" x14ac:dyDescent="0.25">
      <c r="A44" s="110" t="s">
        <v>589</v>
      </c>
      <c r="B44" s="68" t="s">
        <v>590</v>
      </c>
      <c r="C44" s="68" t="s">
        <v>591</v>
      </c>
      <c r="D44" s="66">
        <v>900</v>
      </c>
      <c r="E44" s="88">
        <v>0</v>
      </c>
      <c r="F44" s="111">
        <v>243</v>
      </c>
      <c r="G44" s="63"/>
      <c r="H44" s="63"/>
      <c r="I44" s="63"/>
      <c r="J44" s="63"/>
      <c r="K44" s="63"/>
      <c r="L44" s="63"/>
      <c r="M44" s="63"/>
      <c r="N44" s="63"/>
    </row>
    <row r="45" spans="1:14" ht="30" x14ac:dyDescent="0.25">
      <c r="A45" s="110" t="s">
        <v>592</v>
      </c>
      <c r="B45" s="68" t="s">
        <v>593</v>
      </c>
      <c r="C45" s="68" t="s">
        <v>594</v>
      </c>
      <c r="D45" s="66">
        <v>1037</v>
      </c>
      <c r="E45" s="88">
        <v>0</v>
      </c>
      <c r="F45" s="111">
        <v>279.99</v>
      </c>
      <c r="G45" s="63"/>
      <c r="H45" s="63"/>
      <c r="I45" s="63"/>
      <c r="J45" s="63"/>
      <c r="K45" s="63"/>
      <c r="L45" s="63"/>
      <c r="M45" s="63"/>
      <c r="N45" s="63"/>
    </row>
    <row r="46" spans="1:14" ht="30" x14ac:dyDescent="0.25">
      <c r="A46" s="110" t="s">
        <v>595</v>
      </c>
      <c r="B46" s="68" t="s">
        <v>596</v>
      </c>
      <c r="C46" s="68" t="s">
        <v>597</v>
      </c>
      <c r="D46" s="66">
        <v>400</v>
      </c>
      <c r="E46" s="88">
        <v>0</v>
      </c>
      <c r="F46" s="111">
        <v>108</v>
      </c>
      <c r="G46" s="63"/>
      <c r="H46" s="63"/>
      <c r="I46" s="63"/>
      <c r="J46" s="63"/>
      <c r="K46" s="63"/>
      <c r="L46" s="63"/>
      <c r="M46" s="63"/>
      <c r="N46" s="63"/>
    </row>
    <row r="47" spans="1:14" ht="30" x14ac:dyDescent="0.25">
      <c r="A47" s="110" t="s">
        <v>598</v>
      </c>
      <c r="B47" s="68" t="s">
        <v>599</v>
      </c>
      <c r="C47" s="68" t="s">
        <v>600</v>
      </c>
      <c r="D47" s="66">
        <v>1800</v>
      </c>
      <c r="E47" s="88">
        <v>0</v>
      </c>
      <c r="F47" s="111">
        <v>486</v>
      </c>
      <c r="G47" s="63"/>
      <c r="H47" s="63"/>
      <c r="I47" s="63"/>
      <c r="J47" s="63"/>
      <c r="K47" s="63"/>
      <c r="L47" s="63"/>
      <c r="M47" s="63"/>
      <c r="N47" s="63"/>
    </row>
    <row r="48" spans="1:14" ht="30" x14ac:dyDescent="0.25">
      <c r="A48" s="110" t="s">
        <v>601</v>
      </c>
      <c r="B48" s="68" t="s">
        <v>602</v>
      </c>
      <c r="C48" s="68" t="s">
        <v>603</v>
      </c>
      <c r="D48" s="66">
        <v>4074</v>
      </c>
      <c r="E48" s="88">
        <v>0</v>
      </c>
      <c r="F48" s="111">
        <v>1099.98</v>
      </c>
      <c r="G48" s="63"/>
      <c r="H48" s="63"/>
      <c r="I48" s="63"/>
      <c r="J48" s="63"/>
      <c r="K48" s="63"/>
      <c r="L48" s="63"/>
      <c r="M48" s="63"/>
      <c r="N48" s="63"/>
    </row>
    <row r="49" spans="1:14" ht="30" x14ac:dyDescent="0.25">
      <c r="A49" s="110" t="s">
        <v>604</v>
      </c>
      <c r="B49" s="68" t="s">
        <v>605</v>
      </c>
      <c r="C49" s="68" t="s">
        <v>606</v>
      </c>
      <c r="D49" s="66">
        <v>2963</v>
      </c>
      <c r="E49" s="88">
        <v>0</v>
      </c>
      <c r="F49" s="111">
        <v>800.01</v>
      </c>
      <c r="G49" s="63"/>
      <c r="H49" s="63"/>
      <c r="I49" s="63"/>
      <c r="J49" s="63"/>
      <c r="K49" s="63"/>
      <c r="L49" s="63"/>
      <c r="M49" s="63"/>
      <c r="N49" s="63"/>
    </row>
    <row r="50" spans="1:14" ht="30" x14ac:dyDescent="0.25">
      <c r="A50" s="110" t="s">
        <v>607</v>
      </c>
      <c r="B50" s="68" t="s">
        <v>605</v>
      </c>
      <c r="C50" s="68" t="s">
        <v>608</v>
      </c>
      <c r="D50" s="66">
        <v>2963</v>
      </c>
      <c r="E50" s="88">
        <v>0</v>
      </c>
      <c r="F50" s="111">
        <v>800.01</v>
      </c>
      <c r="G50" s="63"/>
      <c r="H50" s="63"/>
      <c r="I50" s="63"/>
      <c r="J50" s="63"/>
      <c r="K50" s="63"/>
      <c r="L50" s="63"/>
      <c r="M50" s="63"/>
      <c r="N50" s="63"/>
    </row>
    <row r="51" spans="1:14" ht="30" x14ac:dyDescent="0.25">
      <c r="A51" s="110" t="s">
        <v>609</v>
      </c>
      <c r="B51" s="68" t="s">
        <v>610</v>
      </c>
      <c r="C51" s="68" t="s">
        <v>611</v>
      </c>
      <c r="D51" s="66">
        <v>2000</v>
      </c>
      <c r="E51" s="88">
        <v>0</v>
      </c>
      <c r="F51" s="111">
        <v>540</v>
      </c>
      <c r="G51" s="63"/>
      <c r="H51" s="63"/>
      <c r="I51" s="63"/>
      <c r="J51" s="63"/>
      <c r="K51" s="63"/>
      <c r="L51" s="63"/>
      <c r="M51" s="63"/>
      <c r="N51" s="63"/>
    </row>
    <row r="52" spans="1:14" ht="30.75" thickBot="1" x14ac:dyDescent="0.3">
      <c r="A52" s="112" t="s">
        <v>612</v>
      </c>
      <c r="B52" s="113" t="s">
        <v>613</v>
      </c>
      <c r="C52" s="113" t="s">
        <v>614</v>
      </c>
      <c r="D52" s="114">
        <v>4444</v>
      </c>
      <c r="E52" s="115">
        <v>0</v>
      </c>
      <c r="F52" s="116">
        <v>1199.8800000000001</v>
      </c>
      <c r="G52" s="63"/>
      <c r="H52" s="63"/>
      <c r="I52" s="63"/>
      <c r="J52" s="63"/>
      <c r="K52" s="63"/>
      <c r="L52" s="63"/>
      <c r="M52" s="63"/>
      <c r="N52" s="63"/>
    </row>
    <row r="53" spans="1:14" x14ac:dyDescent="0.25">
      <c r="A53" s="87"/>
      <c r="C53" s="87"/>
      <c r="F53" s="87"/>
    </row>
    <row r="54" spans="1:14" x14ac:dyDescent="0.25">
      <c r="A54" s="87"/>
      <c r="C54" s="87"/>
      <c r="F54" s="87"/>
    </row>
    <row r="55" spans="1:14" x14ac:dyDescent="0.25">
      <c r="A55" s="87"/>
    </row>
    <row r="56" spans="1:14" x14ac:dyDescent="0.25">
      <c r="A56" s="87"/>
    </row>
    <row r="57" spans="1:14" x14ac:dyDescent="0.25">
      <c r="A57" s="87"/>
    </row>
    <row r="58" spans="1:14" x14ac:dyDescent="0.25">
      <c r="A58" s="87"/>
    </row>
    <row r="59" spans="1:14" x14ac:dyDescent="0.25">
      <c r="A59" s="87"/>
    </row>
    <row r="60" spans="1:14" x14ac:dyDescent="0.25">
      <c r="A60" s="87"/>
    </row>
    <row r="61" spans="1:14" x14ac:dyDescent="0.25">
      <c r="A61" s="87"/>
    </row>
    <row r="62" spans="1:14" x14ac:dyDescent="0.25">
      <c r="A62" s="87"/>
    </row>
    <row r="63" spans="1:14" x14ac:dyDescent="0.25">
      <c r="A63" s="87"/>
    </row>
    <row r="64" spans="1:14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B40" zoomScale="71" zoomScaleNormal="71" workbookViewId="0">
      <selection activeCell="F6" sqref="F6"/>
    </sheetView>
  </sheetViews>
  <sheetFormatPr baseColWidth="10" defaultColWidth="11.42578125" defaultRowHeight="18.75" x14ac:dyDescent="0.3"/>
  <cols>
    <col min="1" max="1" width="14.7109375" style="205" hidden="1" customWidth="1"/>
    <col min="2" max="2" width="14.7109375" style="205" customWidth="1"/>
    <col min="3" max="3" width="92.42578125" style="205" customWidth="1"/>
    <col min="4" max="4" width="16.140625" style="206" bestFit="1" customWidth="1"/>
    <col min="5" max="5" width="27.7109375" style="205" customWidth="1"/>
    <col min="6" max="6" width="33.7109375" style="205" customWidth="1"/>
    <col min="7" max="7" width="20.42578125" style="205" customWidth="1"/>
    <col min="8" max="8" width="12.85546875" style="205" bestFit="1" customWidth="1"/>
    <col min="9" max="9" width="14.85546875" style="205" bestFit="1" customWidth="1"/>
    <col min="10" max="16384" width="11.42578125" style="205"/>
  </cols>
  <sheetData>
    <row r="1" spans="1:7" ht="19.5" thickBot="1" x14ac:dyDescent="0.35"/>
    <row r="2" spans="1:7" ht="24" thickBot="1" x14ac:dyDescent="0.4">
      <c r="B2" s="665" t="s">
        <v>1942</v>
      </c>
      <c r="C2" s="666"/>
      <c r="D2" s="666"/>
      <c r="E2" s="666"/>
      <c r="F2" s="666"/>
      <c r="G2" s="667"/>
    </row>
    <row r="3" spans="1:7" ht="24" thickBot="1" x14ac:dyDescent="0.4">
      <c r="B3" s="207"/>
      <c r="C3" s="207"/>
      <c r="D3" s="207"/>
      <c r="E3" s="207"/>
      <c r="F3" s="207"/>
      <c r="G3" s="207"/>
    </row>
    <row r="4" spans="1:7" ht="24" thickBot="1" x14ac:dyDescent="0.4">
      <c r="B4" s="665" t="s">
        <v>293</v>
      </c>
      <c r="C4" s="666"/>
      <c r="D4" s="666"/>
      <c r="E4" s="666"/>
      <c r="F4" s="666"/>
      <c r="G4" s="667"/>
    </row>
    <row r="5" spans="1:7" ht="19.5" thickBot="1" x14ac:dyDescent="0.35">
      <c r="B5" s="208"/>
      <c r="C5" s="209"/>
      <c r="D5" s="209"/>
    </row>
    <row r="6" spans="1:7" ht="19.5" thickBot="1" x14ac:dyDescent="0.35">
      <c r="B6" s="668" t="s">
        <v>294</v>
      </c>
      <c r="C6" s="669"/>
      <c r="D6" s="670"/>
    </row>
    <row r="7" spans="1:7" x14ac:dyDescent="0.3">
      <c r="B7" s="210" t="s">
        <v>295</v>
      </c>
      <c r="C7" s="211" t="s">
        <v>296</v>
      </c>
      <c r="D7" s="212" t="s">
        <v>297</v>
      </c>
    </row>
    <row r="8" spans="1:7" x14ac:dyDescent="0.3">
      <c r="B8" s="671" t="s">
        <v>298</v>
      </c>
      <c r="C8" s="213" t="s">
        <v>299</v>
      </c>
      <c r="D8" s="566">
        <v>60</v>
      </c>
    </row>
    <row r="9" spans="1:7" ht="19.5" thickBot="1" x14ac:dyDescent="0.35">
      <c r="B9" s="672"/>
      <c r="C9" s="214" t="s">
        <v>300</v>
      </c>
      <c r="D9" s="215">
        <v>35</v>
      </c>
      <c r="E9" s="216"/>
    </row>
    <row r="11" spans="1:7" ht="19.5" thickBot="1" x14ac:dyDescent="0.35"/>
    <row r="12" spans="1:7" x14ac:dyDescent="0.3">
      <c r="A12" s="651" t="s">
        <v>301</v>
      </c>
      <c r="B12" s="652"/>
      <c r="C12" s="653"/>
      <c r="D12" s="651" t="s">
        <v>1929</v>
      </c>
      <c r="E12" s="652"/>
      <c r="F12" s="653"/>
    </row>
    <row r="13" spans="1:7" x14ac:dyDescent="0.3">
      <c r="A13" s="210"/>
      <c r="B13" s="217" t="s">
        <v>295</v>
      </c>
      <c r="C13" s="211" t="s">
        <v>302</v>
      </c>
      <c r="D13" s="218" t="s">
        <v>303</v>
      </c>
      <c r="E13" s="219" t="s">
        <v>304</v>
      </c>
      <c r="F13" s="211" t="s">
        <v>305</v>
      </c>
    </row>
    <row r="14" spans="1:7" ht="37.5" x14ac:dyDescent="0.3">
      <c r="A14" s="220" t="s">
        <v>306</v>
      </c>
      <c r="B14" s="221" t="s">
        <v>307</v>
      </c>
      <c r="C14" s="213" t="s">
        <v>308</v>
      </c>
      <c r="D14" s="222">
        <v>2000</v>
      </c>
      <c r="E14" s="223" t="s">
        <v>935</v>
      </c>
      <c r="F14" s="224" t="s">
        <v>936</v>
      </c>
    </row>
    <row r="15" spans="1:7" ht="37.5" x14ac:dyDescent="0.3">
      <c r="A15" s="220" t="s">
        <v>306</v>
      </c>
      <c r="B15" s="221" t="s">
        <v>309</v>
      </c>
      <c r="C15" s="213" t="s">
        <v>310</v>
      </c>
      <c r="D15" s="222">
        <v>2000</v>
      </c>
      <c r="E15" s="223" t="s">
        <v>935</v>
      </c>
      <c r="F15" s="224" t="s">
        <v>936</v>
      </c>
    </row>
    <row r="16" spans="1:7" ht="37.5" x14ac:dyDescent="0.3">
      <c r="A16" s="220" t="s">
        <v>306</v>
      </c>
      <c r="B16" s="221" t="s">
        <v>311</v>
      </c>
      <c r="C16" s="213" t="s">
        <v>312</v>
      </c>
      <c r="D16" s="222">
        <v>2000</v>
      </c>
      <c r="E16" s="223" t="s">
        <v>935</v>
      </c>
      <c r="F16" s="224" t="s">
        <v>936</v>
      </c>
    </row>
    <row r="17" spans="1:7" ht="37.5" x14ac:dyDescent="0.3">
      <c r="A17" s="220" t="s">
        <v>306</v>
      </c>
      <c r="B17" s="221" t="s">
        <v>313</v>
      </c>
      <c r="C17" s="213" t="s">
        <v>314</v>
      </c>
      <c r="D17" s="222">
        <v>2000</v>
      </c>
      <c r="E17" s="223" t="s">
        <v>935</v>
      </c>
      <c r="F17" s="224" t="s">
        <v>936</v>
      </c>
    </row>
    <row r="18" spans="1:7" ht="37.5" x14ac:dyDescent="0.3">
      <c r="A18" s="220" t="s">
        <v>306</v>
      </c>
      <c r="B18" s="221" t="s">
        <v>315</v>
      </c>
      <c r="C18" s="213" t="s">
        <v>316</v>
      </c>
      <c r="D18" s="222">
        <v>2400</v>
      </c>
      <c r="E18" s="225" t="s">
        <v>937</v>
      </c>
      <c r="F18" s="226" t="s">
        <v>938</v>
      </c>
    </row>
    <row r="19" spans="1:7" ht="37.5" x14ac:dyDescent="0.3">
      <c r="A19" s="220" t="s">
        <v>306</v>
      </c>
      <c r="B19" s="221" t="s">
        <v>317</v>
      </c>
      <c r="C19" s="213" t="s">
        <v>318</v>
      </c>
      <c r="D19" s="222">
        <v>2000</v>
      </c>
      <c r="E19" s="223" t="s">
        <v>935</v>
      </c>
      <c r="F19" s="224" t="s">
        <v>936</v>
      </c>
    </row>
    <row r="20" spans="1:7" ht="56.25" x14ac:dyDescent="0.3">
      <c r="A20" s="220" t="s">
        <v>306</v>
      </c>
      <c r="B20" s="221" t="s">
        <v>319</v>
      </c>
      <c r="C20" s="213" t="s">
        <v>320</v>
      </c>
      <c r="D20" s="222">
        <v>2000</v>
      </c>
      <c r="E20" s="223" t="s">
        <v>935</v>
      </c>
      <c r="F20" s="224" t="s">
        <v>936</v>
      </c>
    </row>
    <row r="21" spans="1:7" ht="37.5" x14ac:dyDescent="0.3">
      <c r="A21" s="220" t="s">
        <v>321</v>
      </c>
      <c r="B21" s="221" t="s">
        <v>322</v>
      </c>
      <c r="C21" s="213" t="s">
        <v>323</v>
      </c>
      <c r="D21" s="222">
        <v>1400</v>
      </c>
      <c r="E21" s="223" t="s">
        <v>939</v>
      </c>
      <c r="F21" s="224" t="s">
        <v>940</v>
      </c>
    </row>
    <row r="22" spans="1:7" ht="37.5" x14ac:dyDescent="0.3">
      <c r="A22" s="220" t="s">
        <v>324</v>
      </c>
      <c r="B22" s="221"/>
      <c r="C22" s="213" t="s">
        <v>325</v>
      </c>
      <c r="D22" s="222">
        <v>3000</v>
      </c>
      <c r="E22" s="223" t="s">
        <v>941</v>
      </c>
      <c r="F22" s="224" t="s">
        <v>942</v>
      </c>
    </row>
    <row r="23" spans="1:7" ht="37.5" x14ac:dyDescent="0.3">
      <c r="A23" s="220" t="s">
        <v>306</v>
      </c>
      <c r="B23" s="221"/>
      <c r="C23" s="213" t="s">
        <v>326</v>
      </c>
      <c r="D23" s="222">
        <v>1400</v>
      </c>
      <c r="E23" s="223" t="s">
        <v>939</v>
      </c>
      <c r="F23" s="224" t="s">
        <v>943</v>
      </c>
    </row>
    <row r="24" spans="1:7" ht="37.5" x14ac:dyDescent="0.3">
      <c r="A24" s="220" t="s">
        <v>306</v>
      </c>
      <c r="B24" s="221" t="s">
        <v>327</v>
      </c>
      <c r="C24" s="213" t="s">
        <v>328</v>
      </c>
      <c r="D24" s="222">
        <v>1500</v>
      </c>
      <c r="E24" s="223" t="s">
        <v>939</v>
      </c>
      <c r="F24" s="224" t="s">
        <v>944</v>
      </c>
    </row>
    <row r="25" spans="1:7" ht="37.5" x14ac:dyDescent="0.3">
      <c r="A25" s="220" t="s">
        <v>306</v>
      </c>
      <c r="B25" s="221" t="s">
        <v>327</v>
      </c>
      <c r="C25" s="213" t="s">
        <v>329</v>
      </c>
      <c r="D25" s="222">
        <v>1700</v>
      </c>
      <c r="E25" s="223" t="s">
        <v>939</v>
      </c>
      <c r="F25" s="224" t="s">
        <v>945</v>
      </c>
    </row>
    <row r="26" spans="1:7" ht="38.25" thickBot="1" x14ac:dyDescent="0.35">
      <c r="A26" s="227" t="s">
        <v>324</v>
      </c>
      <c r="B26" s="228"/>
      <c r="C26" s="214" t="s">
        <v>330</v>
      </c>
      <c r="D26" s="229">
        <v>2000</v>
      </c>
      <c r="E26" s="230" t="s">
        <v>935</v>
      </c>
      <c r="F26" s="231" t="s">
        <v>936</v>
      </c>
    </row>
    <row r="27" spans="1:7" ht="19.5" thickBot="1" x14ac:dyDescent="0.35"/>
    <row r="28" spans="1:7" ht="27" customHeight="1" x14ac:dyDescent="0.3">
      <c r="A28" s="232"/>
      <c r="B28" s="659" t="s">
        <v>331</v>
      </c>
      <c r="C28" s="660"/>
      <c r="D28" s="651" t="s">
        <v>1929</v>
      </c>
      <c r="E28" s="652"/>
      <c r="F28" s="661"/>
      <c r="G28" s="555"/>
    </row>
    <row r="29" spans="1:7" x14ac:dyDescent="0.3">
      <c r="A29" s="232"/>
      <c r="B29" s="217" t="s">
        <v>295</v>
      </c>
      <c r="C29" s="211" t="s">
        <v>302</v>
      </c>
      <c r="D29" s="218" t="s">
        <v>303</v>
      </c>
      <c r="E29" s="219" t="s">
        <v>332</v>
      </c>
      <c r="F29" s="233" t="s">
        <v>304</v>
      </c>
      <c r="G29" s="211" t="s">
        <v>305</v>
      </c>
    </row>
    <row r="30" spans="1:7" ht="37.5" x14ac:dyDescent="0.3">
      <c r="A30" s="232"/>
      <c r="B30" s="221" t="s">
        <v>333</v>
      </c>
      <c r="C30" s="213" t="s">
        <v>334</v>
      </c>
      <c r="D30" s="234">
        <v>1500</v>
      </c>
      <c r="E30" s="235">
        <v>600</v>
      </c>
      <c r="F30" s="223" t="s">
        <v>939</v>
      </c>
      <c r="G30" s="236" t="s">
        <v>946</v>
      </c>
    </row>
    <row r="31" spans="1:7" ht="37.5" x14ac:dyDescent="0.3">
      <c r="A31" s="232"/>
      <c r="B31" s="221" t="s">
        <v>335</v>
      </c>
      <c r="C31" s="213" t="s">
        <v>336</v>
      </c>
      <c r="D31" s="234">
        <v>1700</v>
      </c>
      <c r="E31" s="235"/>
      <c r="F31" s="223" t="s">
        <v>939</v>
      </c>
      <c r="G31" s="224" t="s">
        <v>947</v>
      </c>
    </row>
    <row r="32" spans="1:7" ht="37.5" x14ac:dyDescent="0.3">
      <c r="A32" s="232"/>
      <c r="B32" s="221" t="s">
        <v>337</v>
      </c>
      <c r="C32" s="213" t="s">
        <v>338</v>
      </c>
      <c r="D32" s="234">
        <v>2000</v>
      </c>
      <c r="E32" s="235">
        <v>600</v>
      </c>
      <c r="F32" s="223" t="s">
        <v>939</v>
      </c>
      <c r="G32" s="224" t="s">
        <v>948</v>
      </c>
    </row>
    <row r="33" spans="1:7" ht="37.5" x14ac:dyDescent="0.3">
      <c r="A33" s="232"/>
      <c r="B33" s="237" t="s">
        <v>339</v>
      </c>
      <c r="C33" s="238" t="s">
        <v>340</v>
      </c>
      <c r="D33" s="234">
        <v>1150</v>
      </c>
      <c r="E33" s="235">
        <v>600</v>
      </c>
      <c r="F33" s="223" t="s">
        <v>939</v>
      </c>
      <c r="G33" s="224" t="s">
        <v>949</v>
      </c>
    </row>
    <row r="34" spans="1:7" ht="38.25" thickBot="1" x14ac:dyDescent="0.35">
      <c r="A34" s="232"/>
      <c r="B34" s="239" t="s">
        <v>341</v>
      </c>
      <c r="C34" s="240" t="s">
        <v>342</v>
      </c>
      <c r="D34" s="567">
        <v>1400</v>
      </c>
      <c r="E34" s="241">
        <v>600</v>
      </c>
      <c r="F34" s="230" t="s">
        <v>939</v>
      </c>
      <c r="G34" s="231" t="s">
        <v>950</v>
      </c>
    </row>
    <row r="35" spans="1:7" ht="19.5" thickBot="1" x14ac:dyDescent="0.35">
      <c r="A35" s="232"/>
      <c r="B35" s="232"/>
      <c r="C35" s="242"/>
      <c r="D35" s="243"/>
      <c r="E35" s="244"/>
      <c r="F35" s="245"/>
    </row>
    <row r="36" spans="1:7" x14ac:dyDescent="0.3">
      <c r="A36" s="232"/>
      <c r="B36" s="662" t="s">
        <v>343</v>
      </c>
      <c r="C36" s="663"/>
      <c r="D36" s="651" t="s">
        <v>1929</v>
      </c>
      <c r="E36" s="652"/>
      <c r="F36" s="653"/>
    </row>
    <row r="37" spans="1:7" x14ac:dyDescent="0.3">
      <c r="A37" s="232"/>
      <c r="B37" s="210" t="s">
        <v>295</v>
      </c>
      <c r="C37" s="211" t="s">
        <v>302</v>
      </c>
      <c r="D37" s="218" t="s">
        <v>303</v>
      </c>
      <c r="E37" s="219" t="s">
        <v>304</v>
      </c>
      <c r="F37" s="211" t="s">
        <v>305</v>
      </c>
    </row>
    <row r="38" spans="1:7" ht="37.5" x14ac:dyDescent="0.3">
      <c r="A38" s="232"/>
      <c r="B38" s="246" t="s">
        <v>344</v>
      </c>
      <c r="C38" s="247" t="s">
        <v>345</v>
      </c>
      <c r="D38" s="248">
        <v>1300</v>
      </c>
      <c r="E38" s="223" t="s">
        <v>939</v>
      </c>
      <c r="F38" s="568" t="s">
        <v>951</v>
      </c>
    </row>
    <row r="39" spans="1:7" ht="37.5" x14ac:dyDescent="0.3">
      <c r="A39" s="232"/>
      <c r="B39" s="249" t="s">
        <v>346</v>
      </c>
      <c r="C39" s="213" t="s">
        <v>347</v>
      </c>
      <c r="D39" s="234">
        <v>1300</v>
      </c>
      <c r="E39" s="223" t="s">
        <v>939</v>
      </c>
      <c r="F39" s="568" t="s">
        <v>951</v>
      </c>
    </row>
    <row r="40" spans="1:7" ht="37.5" x14ac:dyDescent="0.3">
      <c r="A40" s="232"/>
      <c r="B40" s="249" t="s">
        <v>348</v>
      </c>
      <c r="C40" s="213" t="s">
        <v>349</v>
      </c>
      <c r="D40" s="234">
        <v>1300</v>
      </c>
      <c r="E40" s="223" t="s">
        <v>939</v>
      </c>
      <c r="F40" s="568" t="s">
        <v>951</v>
      </c>
    </row>
    <row r="41" spans="1:7" x14ac:dyDescent="0.3">
      <c r="A41" s="232"/>
      <c r="B41" s="249" t="s">
        <v>350</v>
      </c>
      <c r="C41" s="213" t="s">
        <v>351</v>
      </c>
      <c r="D41" s="234">
        <v>570</v>
      </c>
      <c r="E41" s="250" t="s">
        <v>352</v>
      </c>
      <c r="F41" s="569">
        <v>570</v>
      </c>
    </row>
    <row r="42" spans="1:7" ht="38.25" thickBot="1" x14ac:dyDescent="0.35">
      <c r="A42" s="232"/>
      <c r="B42" s="251" t="s">
        <v>353</v>
      </c>
      <c r="C42" s="214" t="s">
        <v>354</v>
      </c>
      <c r="D42" s="567">
        <v>1300</v>
      </c>
      <c r="E42" s="230" t="s">
        <v>939</v>
      </c>
      <c r="F42" s="252" t="s">
        <v>951</v>
      </c>
    </row>
    <row r="43" spans="1:7" ht="19.5" thickBot="1" x14ac:dyDescent="0.35">
      <c r="A43" s="232"/>
      <c r="B43" s="232"/>
      <c r="C43" s="253"/>
      <c r="D43" s="243"/>
      <c r="E43" s="244"/>
      <c r="F43" s="245"/>
    </row>
    <row r="44" spans="1:7" ht="19.5" thickBot="1" x14ac:dyDescent="0.35">
      <c r="A44" s="232"/>
      <c r="B44" s="254"/>
      <c r="C44" s="556" t="s">
        <v>355</v>
      </c>
      <c r="D44" s="656" t="s">
        <v>1929</v>
      </c>
      <c r="E44" s="657"/>
      <c r="F44" s="657"/>
      <c r="G44" s="658"/>
    </row>
    <row r="45" spans="1:7" x14ac:dyDescent="0.3">
      <c r="A45" s="232"/>
      <c r="B45" s="210" t="s">
        <v>295</v>
      </c>
      <c r="C45" s="211" t="s">
        <v>302</v>
      </c>
      <c r="D45" s="255" t="s">
        <v>303</v>
      </c>
      <c r="E45" s="256" t="s">
        <v>332</v>
      </c>
      <c r="F45" s="557" t="s">
        <v>304</v>
      </c>
      <c r="G45" s="555" t="s">
        <v>305</v>
      </c>
    </row>
    <row r="46" spans="1:7" x14ac:dyDescent="0.3">
      <c r="A46" s="232"/>
      <c r="B46" s="257" t="s">
        <v>356</v>
      </c>
      <c r="C46" s="258" t="s">
        <v>357</v>
      </c>
      <c r="D46" s="259">
        <v>400</v>
      </c>
      <c r="E46" s="260">
        <v>150</v>
      </c>
      <c r="F46" s="223"/>
      <c r="G46" s="261">
        <v>550</v>
      </c>
    </row>
    <row r="47" spans="1:7" ht="37.5" x14ac:dyDescent="0.3">
      <c r="A47" s="232"/>
      <c r="B47" s="257" t="s">
        <v>356</v>
      </c>
      <c r="C47" s="258" t="s">
        <v>358</v>
      </c>
      <c r="D47" s="570">
        <v>1300</v>
      </c>
      <c r="E47" s="260">
        <v>360</v>
      </c>
      <c r="F47" s="223" t="s">
        <v>939</v>
      </c>
      <c r="G47" s="224" t="s">
        <v>952</v>
      </c>
    </row>
    <row r="48" spans="1:7" ht="37.5" x14ac:dyDescent="0.3">
      <c r="A48" s="232"/>
      <c r="B48" s="257" t="s">
        <v>359</v>
      </c>
      <c r="C48" s="258" t="s">
        <v>360</v>
      </c>
      <c r="D48" s="570">
        <v>1300</v>
      </c>
      <c r="E48" s="260">
        <v>360</v>
      </c>
      <c r="F48" s="223" t="s">
        <v>939</v>
      </c>
      <c r="G48" s="224" t="s">
        <v>953</v>
      </c>
    </row>
    <row r="49" spans="1:7" ht="38.25" thickBot="1" x14ac:dyDescent="0.35">
      <c r="A49" s="232"/>
      <c r="B49" s="251" t="s">
        <v>361</v>
      </c>
      <c r="C49" s="262" t="s">
        <v>362</v>
      </c>
      <c r="D49" s="571">
        <v>160</v>
      </c>
      <c r="E49" s="263">
        <v>360</v>
      </c>
      <c r="F49" s="230" t="s">
        <v>939</v>
      </c>
      <c r="G49" s="231" t="s">
        <v>953</v>
      </c>
    </row>
    <row r="50" spans="1:7" ht="19.5" thickBot="1" x14ac:dyDescent="0.35">
      <c r="F50" s="245"/>
    </row>
    <row r="51" spans="1:7" x14ac:dyDescent="0.3">
      <c r="B51" s="662" t="s">
        <v>363</v>
      </c>
      <c r="C51" s="663"/>
      <c r="D51" s="662" t="s">
        <v>1929</v>
      </c>
      <c r="E51" s="664"/>
      <c r="F51" s="663"/>
    </row>
    <row r="52" spans="1:7" x14ac:dyDescent="0.3">
      <c r="A52" s="264"/>
      <c r="B52" s="210" t="s">
        <v>295</v>
      </c>
      <c r="C52" s="211" t="s">
        <v>302</v>
      </c>
      <c r="D52" s="218" t="s">
        <v>303</v>
      </c>
      <c r="E52" s="219" t="s">
        <v>304</v>
      </c>
      <c r="F52" s="211" t="s">
        <v>305</v>
      </c>
    </row>
    <row r="53" spans="1:7" ht="37.5" x14ac:dyDescent="0.3">
      <c r="A53" s="232"/>
      <c r="B53" s="249" t="s">
        <v>364</v>
      </c>
      <c r="C53" s="213" t="s">
        <v>365</v>
      </c>
      <c r="D53" s="248">
        <v>920</v>
      </c>
      <c r="E53" s="221" t="s">
        <v>954</v>
      </c>
      <c r="F53" s="265" t="s">
        <v>955</v>
      </c>
    </row>
    <row r="54" spans="1:7" ht="37.5" x14ac:dyDescent="0.3">
      <c r="A54" s="232"/>
      <c r="B54" s="249" t="s">
        <v>366</v>
      </c>
      <c r="C54" s="213" t="s">
        <v>367</v>
      </c>
      <c r="D54" s="248">
        <v>920</v>
      </c>
      <c r="E54" s="221" t="s">
        <v>954</v>
      </c>
      <c r="F54" s="265" t="s">
        <v>955</v>
      </c>
    </row>
    <row r="55" spans="1:7" ht="56.25" x14ac:dyDescent="0.3">
      <c r="A55" s="232"/>
      <c r="B55" s="249" t="s">
        <v>368</v>
      </c>
      <c r="C55" s="213" t="s">
        <v>369</v>
      </c>
      <c r="D55" s="248">
        <v>1500</v>
      </c>
      <c r="E55" s="223" t="s">
        <v>939</v>
      </c>
      <c r="F55" s="265" t="s">
        <v>956</v>
      </c>
    </row>
    <row r="56" spans="1:7" ht="38.25" thickBot="1" x14ac:dyDescent="0.35">
      <c r="A56" s="232"/>
      <c r="B56" s="251" t="s">
        <v>370</v>
      </c>
      <c r="C56" s="214" t="s">
        <v>371</v>
      </c>
      <c r="D56" s="266">
        <v>920</v>
      </c>
      <c r="E56" s="228" t="s">
        <v>954</v>
      </c>
      <c r="F56" s="252" t="s">
        <v>955</v>
      </c>
    </row>
    <row r="57" spans="1:7" ht="19.5" thickBot="1" x14ac:dyDescent="0.35">
      <c r="A57" s="232"/>
      <c r="B57" s="232"/>
      <c r="C57" s="267"/>
      <c r="D57" s="268"/>
      <c r="E57" s="269"/>
      <c r="F57" s="270"/>
    </row>
    <row r="58" spans="1:7" x14ac:dyDescent="0.3">
      <c r="A58" s="232"/>
      <c r="B58" s="271"/>
      <c r="C58" s="555" t="s">
        <v>372</v>
      </c>
      <c r="D58" s="651" t="s">
        <v>1929</v>
      </c>
      <c r="E58" s="652"/>
      <c r="F58" s="653"/>
    </row>
    <row r="59" spans="1:7" x14ac:dyDescent="0.3">
      <c r="A59" s="232"/>
      <c r="B59" s="210" t="s">
        <v>295</v>
      </c>
      <c r="C59" s="211" t="s">
        <v>302</v>
      </c>
      <c r="D59" s="218" t="s">
        <v>303</v>
      </c>
      <c r="E59" s="219" t="s">
        <v>304</v>
      </c>
      <c r="F59" s="211" t="s">
        <v>305</v>
      </c>
    </row>
    <row r="60" spans="1:7" ht="37.5" x14ac:dyDescent="0.3">
      <c r="A60" s="232"/>
      <c r="B60" s="249" t="s">
        <v>373</v>
      </c>
      <c r="C60" s="213" t="s">
        <v>374</v>
      </c>
      <c r="D60" s="248">
        <v>1750</v>
      </c>
      <c r="E60" s="223" t="s">
        <v>939</v>
      </c>
      <c r="F60" s="224" t="s">
        <v>957</v>
      </c>
    </row>
    <row r="61" spans="1:7" ht="37.5" x14ac:dyDescent="0.3">
      <c r="B61" s="249" t="s">
        <v>375</v>
      </c>
      <c r="C61" s="213" t="s">
        <v>376</v>
      </c>
      <c r="D61" s="248">
        <v>1750</v>
      </c>
      <c r="E61" s="223" t="s">
        <v>939</v>
      </c>
      <c r="F61" s="224" t="s">
        <v>958</v>
      </c>
    </row>
    <row r="62" spans="1:7" ht="37.5" x14ac:dyDescent="0.3">
      <c r="B62" s="249" t="s">
        <v>377</v>
      </c>
      <c r="C62" s="213" t="s">
        <v>378</v>
      </c>
      <c r="D62" s="248">
        <v>1750</v>
      </c>
      <c r="E62" s="223" t="s">
        <v>939</v>
      </c>
      <c r="F62" s="224" t="s">
        <v>959</v>
      </c>
    </row>
    <row r="63" spans="1:7" ht="37.5" x14ac:dyDescent="0.3">
      <c r="B63" s="249" t="s">
        <v>379</v>
      </c>
      <c r="C63" s="213" t="s">
        <v>380</v>
      </c>
      <c r="D63" s="248">
        <v>1750</v>
      </c>
      <c r="E63" s="223" t="s">
        <v>939</v>
      </c>
      <c r="F63" s="224" t="s">
        <v>960</v>
      </c>
    </row>
    <row r="64" spans="1:7" ht="37.5" x14ac:dyDescent="0.3">
      <c r="B64" s="249" t="s">
        <v>381</v>
      </c>
      <c r="C64" s="213" t="s">
        <v>382</v>
      </c>
      <c r="D64" s="248">
        <v>1750</v>
      </c>
      <c r="E64" s="223" t="s">
        <v>939</v>
      </c>
      <c r="F64" s="224" t="s">
        <v>961</v>
      </c>
    </row>
    <row r="65" spans="1:7" ht="37.5" x14ac:dyDescent="0.3">
      <c r="B65" s="249" t="s">
        <v>383</v>
      </c>
      <c r="C65" s="213" t="s">
        <v>384</v>
      </c>
      <c r="D65" s="248">
        <v>1750</v>
      </c>
      <c r="E65" s="223" t="s">
        <v>939</v>
      </c>
      <c r="F65" s="224" t="s">
        <v>962</v>
      </c>
    </row>
    <row r="66" spans="1:7" ht="38.25" thickBot="1" x14ac:dyDescent="0.35">
      <c r="B66" s="251" t="s">
        <v>385</v>
      </c>
      <c r="C66" s="214" t="s">
        <v>386</v>
      </c>
      <c r="D66" s="266">
        <v>1750</v>
      </c>
      <c r="E66" s="230" t="s">
        <v>939</v>
      </c>
      <c r="F66" s="231" t="s">
        <v>963</v>
      </c>
    </row>
    <row r="67" spans="1:7" ht="19.5" thickBot="1" x14ac:dyDescent="0.35"/>
    <row r="68" spans="1:7" ht="19.5" thickBot="1" x14ac:dyDescent="0.35">
      <c r="A68" s="272"/>
      <c r="B68" s="654" t="s">
        <v>387</v>
      </c>
      <c r="C68" s="655"/>
      <c r="D68" s="656" t="s">
        <v>1929</v>
      </c>
      <c r="E68" s="657"/>
      <c r="F68" s="657"/>
      <c r="G68" s="658"/>
    </row>
    <row r="69" spans="1:7" x14ac:dyDescent="0.3">
      <c r="A69" s="273"/>
      <c r="B69" s="210" t="s">
        <v>295</v>
      </c>
      <c r="C69" s="211" t="s">
        <v>302</v>
      </c>
      <c r="D69" s="274" t="s">
        <v>303</v>
      </c>
      <c r="E69" s="275" t="s">
        <v>332</v>
      </c>
      <c r="F69" s="276" t="s">
        <v>304</v>
      </c>
      <c r="G69" s="277" t="s">
        <v>305</v>
      </c>
    </row>
    <row r="70" spans="1:7" x14ac:dyDescent="0.3">
      <c r="A70" s="273"/>
      <c r="B70" s="249" t="s">
        <v>388</v>
      </c>
      <c r="C70" s="247" t="s">
        <v>389</v>
      </c>
      <c r="D70" s="249"/>
      <c r="E70" s="221"/>
      <c r="F70" s="223"/>
      <c r="G70" s="278"/>
    </row>
    <row r="71" spans="1:7" ht="37.5" x14ac:dyDescent="0.3">
      <c r="A71" s="273"/>
      <c r="B71" s="249" t="s">
        <v>390</v>
      </c>
      <c r="C71" s="247" t="s">
        <v>391</v>
      </c>
      <c r="D71" s="248">
        <v>3000</v>
      </c>
      <c r="E71" s="221"/>
      <c r="F71" s="223" t="s">
        <v>939</v>
      </c>
      <c r="G71" s="224" t="s">
        <v>964</v>
      </c>
    </row>
    <row r="72" spans="1:7" ht="37.5" x14ac:dyDescent="0.3">
      <c r="A72" s="273"/>
      <c r="B72" s="249" t="s">
        <v>392</v>
      </c>
      <c r="C72" s="247" t="s">
        <v>393</v>
      </c>
      <c r="D72" s="248">
        <v>3000</v>
      </c>
      <c r="E72" s="221"/>
      <c r="F72" s="223" t="s">
        <v>939</v>
      </c>
      <c r="G72" s="224" t="s">
        <v>965</v>
      </c>
    </row>
    <row r="73" spans="1:7" ht="37.5" x14ac:dyDescent="0.3">
      <c r="A73" s="273"/>
      <c r="B73" s="249" t="s">
        <v>394</v>
      </c>
      <c r="C73" s="247" t="s">
        <v>395</v>
      </c>
      <c r="D73" s="248">
        <v>1000</v>
      </c>
      <c r="E73" s="221"/>
      <c r="F73" s="223" t="s">
        <v>939</v>
      </c>
      <c r="G73" s="279" t="s">
        <v>966</v>
      </c>
    </row>
    <row r="74" spans="1:7" ht="37.5" x14ac:dyDescent="0.3">
      <c r="A74" s="273"/>
      <c r="B74" s="249" t="s">
        <v>361</v>
      </c>
      <c r="C74" s="247" t="s">
        <v>396</v>
      </c>
      <c r="D74" s="248">
        <v>1900</v>
      </c>
      <c r="E74" s="221"/>
      <c r="F74" s="223" t="s">
        <v>939</v>
      </c>
      <c r="G74" s="279" t="s">
        <v>967</v>
      </c>
    </row>
    <row r="75" spans="1:7" ht="37.5" x14ac:dyDescent="0.3">
      <c r="A75" s="273"/>
      <c r="B75" s="249" t="s">
        <v>361</v>
      </c>
      <c r="C75" s="247" t="s">
        <v>397</v>
      </c>
      <c r="D75" s="280">
        <v>1000</v>
      </c>
      <c r="E75" s="235">
        <v>150</v>
      </c>
      <c r="F75" s="223" t="s">
        <v>939</v>
      </c>
      <c r="G75" s="279" t="s">
        <v>966</v>
      </c>
    </row>
    <row r="76" spans="1:7" x14ac:dyDescent="0.3">
      <c r="A76" s="273"/>
      <c r="B76" s="249" t="s">
        <v>398</v>
      </c>
      <c r="C76" s="247" t="s">
        <v>399</v>
      </c>
      <c r="D76" s="248">
        <v>1750</v>
      </c>
      <c r="E76" s="221"/>
      <c r="F76" s="281" t="s">
        <v>954</v>
      </c>
      <c r="G76" s="282" t="s">
        <v>968</v>
      </c>
    </row>
    <row r="77" spans="1:7" x14ac:dyDescent="0.3">
      <c r="A77" s="273"/>
      <c r="B77" s="249" t="s">
        <v>361</v>
      </c>
      <c r="C77" s="247" t="s">
        <v>400</v>
      </c>
      <c r="D77" s="248">
        <v>350</v>
      </c>
      <c r="E77" s="221"/>
      <c r="F77" s="223" t="s">
        <v>352</v>
      </c>
      <c r="G77" s="283">
        <v>350</v>
      </c>
    </row>
    <row r="78" spans="1:7" x14ac:dyDescent="0.3">
      <c r="A78" s="273"/>
      <c r="B78" s="249" t="s">
        <v>361</v>
      </c>
      <c r="C78" s="247" t="s">
        <v>401</v>
      </c>
      <c r="D78" s="248">
        <v>170</v>
      </c>
      <c r="E78" s="221"/>
      <c r="F78" s="223" t="s">
        <v>352</v>
      </c>
      <c r="G78" s="283">
        <v>170</v>
      </c>
    </row>
    <row r="79" spans="1:7" x14ac:dyDescent="0.3">
      <c r="A79" s="273"/>
      <c r="B79" s="249" t="s">
        <v>361</v>
      </c>
      <c r="C79" s="247" t="s">
        <v>402</v>
      </c>
      <c r="D79" s="248">
        <v>200</v>
      </c>
      <c r="E79" s="221" t="s">
        <v>403</v>
      </c>
      <c r="F79" s="284" t="s">
        <v>352</v>
      </c>
      <c r="G79" s="283">
        <v>200</v>
      </c>
    </row>
    <row r="80" spans="1:7" ht="37.5" x14ac:dyDescent="0.3">
      <c r="A80" s="273"/>
      <c r="B80" s="249" t="s">
        <v>361</v>
      </c>
      <c r="C80" s="247" t="s">
        <v>404</v>
      </c>
      <c r="D80" s="248">
        <v>320</v>
      </c>
      <c r="E80" s="223" t="s">
        <v>969</v>
      </c>
      <c r="F80" s="284" t="s">
        <v>352</v>
      </c>
      <c r="G80" s="283">
        <v>320</v>
      </c>
    </row>
    <row r="81" spans="1:7" x14ac:dyDescent="0.3">
      <c r="A81" s="273"/>
      <c r="B81" s="249" t="s">
        <v>361</v>
      </c>
      <c r="C81" s="247" t="s">
        <v>405</v>
      </c>
      <c r="D81" s="248">
        <v>800</v>
      </c>
      <c r="E81" s="221"/>
      <c r="F81" s="281" t="s">
        <v>352</v>
      </c>
      <c r="G81" s="283">
        <v>800</v>
      </c>
    </row>
    <row r="82" spans="1:7" x14ac:dyDescent="0.3">
      <c r="A82" s="273"/>
      <c r="B82" s="249" t="s">
        <v>406</v>
      </c>
      <c r="C82" s="247" t="s">
        <v>407</v>
      </c>
      <c r="D82" s="248">
        <v>120</v>
      </c>
      <c r="E82" s="221"/>
      <c r="F82" s="281" t="s">
        <v>352</v>
      </c>
      <c r="G82" s="283">
        <v>120</v>
      </c>
    </row>
    <row r="83" spans="1:7" ht="19.5" thickBot="1" x14ac:dyDescent="0.35">
      <c r="A83" s="285"/>
      <c r="B83" s="251" t="s">
        <v>361</v>
      </c>
      <c r="C83" s="286" t="s">
        <v>408</v>
      </c>
      <c r="D83" s="266">
        <v>450</v>
      </c>
      <c r="E83" s="228"/>
      <c r="F83" s="230" t="s">
        <v>352</v>
      </c>
      <c r="G83" s="287">
        <v>450</v>
      </c>
    </row>
  </sheetData>
  <mergeCells count="16">
    <mergeCell ref="B2:G2"/>
    <mergeCell ref="B4:G4"/>
    <mergeCell ref="B6:D6"/>
    <mergeCell ref="B8:B9"/>
    <mergeCell ref="A12:C12"/>
    <mergeCell ref="D12:F12"/>
    <mergeCell ref="D58:F58"/>
    <mergeCell ref="B68:C68"/>
    <mergeCell ref="D68:G68"/>
    <mergeCell ref="B28:C28"/>
    <mergeCell ref="D28:F28"/>
    <mergeCell ref="B36:C36"/>
    <mergeCell ref="D36:F36"/>
    <mergeCell ref="D44:G44"/>
    <mergeCell ref="B51:C51"/>
    <mergeCell ref="D51:F51"/>
  </mergeCells>
  <pageMargins left="0.7" right="0.7" top="0.75" bottom="0.75" header="0.3" footer="0.3"/>
  <pageSetup paperSize="9" scale="42" fitToHeight="0" orientation="portrait" r:id="rId1"/>
  <rowBreaks count="1" manualBreakCount="1">
    <brk id="5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28"/>
    </sheetView>
  </sheetViews>
  <sheetFormatPr baseColWidth="10" defaultRowHeight="15" x14ac:dyDescent="0.25"/>
  <cols>
    <col min="1" max="1" width="68.140625" customWidth="1"/>
    <col min="2" max="2" width="35.42578125" customWidth="1"/>
  </cols>
  <sheetData>
    <row r="1" spans="1:2" ht="16.5" thickBot="1" x14ac:dyDescent="0.3">
      <c r="A1" s="642" t="s">
        <v>1061</v>
      </c>
      <c r="B1" s="644"/>
    </row>
    <row r="2" spans="1:2" ht="31.5" x14ac:dyDescent="0.25">
      <c r="A2" s="563" t="s">
        <v>264</v>
      </c>
      <c r="B2" s="77" t="s">
        <v>1066</v>
      </c>
    </row>
    <row r="3" spans="1:2" ht="16.5" thickBot="1" x14ac:dyDescent="0.3">
      <c r="A3" s="564" t="s">
        <v>265</v>
      </c>
      <c r="B3" s="565" t="s">
        <v>266</v>
      </c>
    </row>
    <row r="4" spans="1:2" x14ac:dyDescent="0.25">
      <c r="A4" s="107" t="s">
        <v>267</v>
      </c>
      <c r="B4" s="108"/>
    </row>
    <row r="5" spans="1:2" ht="15.75" thickBot="1" x14ac:dyDescent="0.3">
      <c r="A5" s="91" t="s">
        <v>268</v>
      </c>
      <c r="B5" s="78">
        <v>85</v>
      </c>
    </row>
    <row r="6" spans="1:2" ht="15.75" thickBot="1" x14ac:dyDescent="0.3">
      <c r="A6" s="91" t="s">
        <v>269</v>
      </c>
      <c r="B6" s="78">
        <v>120</v>
      </c>
    </row>
    <row r="7" spans="1:2" ht="15.75" thickBot="1" x14ac:dyDescent="0.3">
      <c r="A7" s="91" t="s">
        <v>270</v>
      </c>
      <c r="B7" s="78">
        <v>150</v>
      </c>
    </row>
    <row r="8" spans="1:2" ht="15.75" thickBot="1" x14ac:dyDescent="0.3">
      <c r="A8" s="91" t="s">
        <v>271</v>
      </c>
      <c r="B8" s="79" t="s">
        <v>651</v>
      </c>
    </row>
    <row r="9" spans="1:2" x14ac:dyDescent="0.25">
      <c r="A9" s="107" t="s">
        <v>272</v>
      </c>
      <c r="B9" s="108"/>
    </row>
    <row r="10" spans="1:2" ht="15.75" thickBot="1" x14ac:dyDescent="0.3">
      <c r="A10" s="91" t="s">
        <v>273</v>
      </c>
      <c r="B10" s="79" t="s">
        <v>652</v>
      </c>
    </row>
    <row r="11" spans="1:2" x14ac:dyDescent="0.25">
      <c r="A11" s="107" t="s">
        <v>274</v>
      </c>
      <c r="B11" s="108"/>
    </row>
    <row r="12" spans="1:2" ht="15.75" thickBot="1" x14ac:dyDescent="0.3">
      <c r="A12" s="91" t="s">
        <v>275</v>
      </c>
      <c r="B12" s="78">
        <v>160</v>
      </c>
    </row>
    <row r="13" spans="1:2" ht="15.75" thickBot="1" x14ac:dyDescent="0.3">
      <c r="A13" s="91" t="s">
        <v>276</v>
      </c>
      <c r="B13" s="78">
        <v>80</v>
      </c>
    </row>
    <row r="14" spans="1:2" ht="15.75" thickBot="1" x14ac:dyDescent="0.3">
      <c r="A14" s="91" t="s">
        <v>277</v>
      </c>
      <c r="B14" s="78">
        <v>125</v>
      </c>
    </row>
    <row r="15" spans="1:2" ht="15.75" thickBot="1" x14ac:dyDescent="0.3">
      <c r="A15" s="91" t="s">
        <v>278</v>
      </c>
      <c r="B15" s="78">
        <v>100</v>
      </c>
    </row>
    <row r="16" spans="1:2" ht="15.75" thickBot="1" x14ac:dyDescent="0.3">
      <c r="A16" s="91" t="s">
        <v>279</v>
      </c>
      <c r="B16" s="78">
        <v>160</v>
      </c>
    </row>
    <row r="17" spans="1:2" ht="15.75" thickBot="1" x14ac:dyDescent="0.3">
      <c r="A17" s="91" t="s">
        <v>280</v>
      </c>
      <c r="B17" s="78">
        <v>160</v>
      </c>
    </row>
    <row r="18" spans="1:2" x14ac:dyDescent="0.25">
      <c r="A18" s="107" t="s">
        <v>281</v>
      </c>
      <c r="B18" s="108"/>
    </row>
    <row r="19" spans="1:2" ht="15.75" thickBot="1" x14ac:dyDescent="0.3">
      <c r="A19" s="91" t="s">
        <v>282</v>
      </c>
      <c r="B19" s="78">
        <v>60</v>
      </c>
    </row>
    <row r="20" spans="1:2" ht="15.75" thickBot="1" x14ac:dyDescent="0.3">
      <c r="A20" s="91" t="s">
        <v>283</v>
      </c>
      <c r="B20" s="78">
        <v>60</v>
      </c>
    </row>
    <row r="21" spans="1:2" ht="15.75" thickBot="1" x14ac:dyDescent="0.3">
      <c r="A21" s="91" t="s">
        <v>284</v>
      </c>
      <c r="B21" s="78" t="s">
        <v>285</v>
      </c>
    </row>
    <row r="22" spans="1:2" ht="15.75" thickBot="1" x14ac:dyDescent="0.3">
      <c r="A22" s="91" t="s">
        <v>286</v>
      </c>
      <c r="B22" s="78">
        <v>80</v>
      </c>
    </row>
    <row r="23" spans="1:2" ht="15.75" thickBot="1" x14ac:dyDescent="0.3">
      <c r="A23" s="91" t="s">
        <v>287</v>
      </c>
      <c r="B23" s="78">
        <v>180</v>
      </c>
    </row>
    <row r="24" spans="1:2" ht="15.75" thickBot="1" x14ac:dyDescent="0.3">
      <c r="A24" s="91" t="s">
        <v>288</v>
      </c>
      <c r="B24" s="78">
        <v>200</v>
      </c>
    </row>
    <row r="25" spans="1:2" ht="15.75" thickBot="1" x14ac:dyDescent="0.3">
      <c r="A25" s="91" t="s">
        <v>289</v>
      </c>
      <c r="B25" s="78">
        <v>250</v>
      </c>
    </row>
    <row r="26" spans="1:2" ht="15.75" thickBot="1" x14ac:dyDescent="0.3">
      <c r="A26" s="91" t="s">
        <v>290</v>
      </c>
      <c r="B26" s="78">
        <v>450</v>
      </c>
    </row>
    <row r="27" spans="1:2" x14ac:dyDescent="0.25">
      <c r="A27" s="105" t="s">
        <v>291</v>
      </c>
      <c r="B27" s="106"/>
    </row>
    <row r="28" spans="1:2" ht="15.75" thickBot="1" x14ac:dyDescent="0.3">
      <c r="A28" s="91" t="s">
        <v>292</v>
      </c>
      <c r="B28" s="78">
        <v>48</v>
      </c>
    </row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zoomScaleNormal="100" workbookViewId="0">
      <selection activeCell="A30" sqref="A30"/>
    </sheetView>
  </sheetViews>
  <sheetFormatPr baseColWidth="10" defaultColWidth="52.85546875" defaultRowHeight="15.75" x14ac:dyDescent="0.25"/>
  <cols>
    <col min="1" max="1" width="62.5703125" style="295" customWidth="1"/>
    <col min="2" max="2" width="23.140625" style="606" customWidth="1"/>
    <col min="3" max="3" width="23.5703125" style="607" customWidth="1"/>
    <col min="4" max="16384" width="52.85546875" style="295"/>
  </cols>
  <sheetData>
    <row r="1" spans="1:3" x14ac:dyDescent="0.25">
      <c r="A1" s="673" t="s">
        <v>1943</v>
      </c>
      <c r="B1" s="673"/>
      <c r="C1" s="673"/>
    </row>
    <row r="2" spans="1:3" x14ac:dyDescent="0.25">
      <c r="A2" s="673"/>
      <c r="B2" s="673"/>
      <c r="C2" s="673"/>
    </row>
    <row r="3" spans="1:3" x14ac:dyDescent="0.25">
      <c r="A3" s="674" t="s">
        <v>1067</v>
      </c>
      <c r="B3" s="674"/>
      <c r="C3" s="674"/>
    </row>
    <row r="5" spans="1:3" x14ac:dyDescent="0.25">
      <c r="A5" s="675" t="s">
        <v>1039</v>
      </c>
      <c r="B5" s="600" t="s">
        <v>1944</v>
      </c>
      <c r="C5" s="600" t="s">
        <v>1945</v>
      </c>
    </row>
    <row r="6" spans="1:3" x14ac:dyDescent="0.25">
      <c r="A6" s="676"/>
      <c r="B6" s="600" t="s">
        <v>1068</v>
      </c>
      <c r="C6" s="600" t="s">
        <v>1068</v>
      </c>
    </row>
    <row r="7" spans="1:3" x14ac:dyDescent="0.25">
      <c r="A7" s="601" t="s">
        <v>1040</v>
      </c>
      <c r="B7" s="608">
        <v>1480</v>
      </c>
      <c r="C7" s="608">
        <v>1582.31</v>
      </c>
    </row>
    <row r="8" spans="1:3" x14ac:dyDescent="0.25">
      <c r="A8" s="602" t="s">
        <v>1041</v>
      </c>
      <c r="B8" s="608">
        <v>2274</v>
      </c>
      <c r="C8" s="608">
        <v>2395.83</v>
      </c>
    </row>
    <row r="9" spans="1:3" x14ac:dyDescent="0.25">
      <c r="A9" s="602" t="s">
        <v>1042</v>
      </c>
      <c r="B9" s="608">
        <v>300</v>
      </c>
      <c r="C9" s="608">
        <v>320</v>
      </c>
    </row>
    <row r="10" spans="1:3" x14ac:dyDescent="0.25">
      <c r="A10" s="603" t="s">
        <v>1043</v>
      </c>
      <c r="B10" s="604">
        <v>2300</v>
      </c>
      <c r="C10" s="604">
        <f>B10</f>
        <v>2300</v>
      </c>
    </row>
    <row r="11" spans="1:3" x14ac:dyDescent="0.25">
      <c r="A11" s="602" t="s">
        <v>1044</v>
      </c>
      <c r="B11" s="608">
        <v>2300</v>
      </c>
      <c r="C11" s="608">
        <v>2300</v>
      </c>
    </row>
    <row r="12" spans="1:3" x14ac:dyDescent="0.25">
      <c r="A12" s="603" t="s">
        <v>1045</v>
      </c>
      <c r="B12" s="604">
        <v>1859.88</v>
      </c>
      <c r="C12" s="604">
        <f>B12</f>
        <v>1859.88</v>
      </c>
    </row>
    <row r="13" spans="1:3" x14ac:dyDescent="0.25">
      <c r="A13" s="602" t="s">
        <v>1046</v>
      </c>
      <c r="B13" s="608">
        <v>1015.05</v>
      </c>
      <c r="C13" s="608">
        <v>1015.09</v>
      </c>
    </row>
    <row r="14" spans="1:3" x14ac:dyDescent="0.25">
      <c r="A14" s="602" t="s">
        <v>1069</v>
      </c>
      <c r="B14" s="608">
        <v>2.39</v>
      </c>
      <c r="C14" s="608">
        <v>2.88</v>
      </c>
    </row>
    <row r="15" spans="1:3" x14ac:dyDescent="0.25">
      <c r="A15" s="603" t="s">
        <v>1047</v>
      </c>
      <c r="B15" s="604">
        <v>1082.3900000000001</v>
      </c>
      <c r="C15" s="604">
        <f>B15</f>
        <v>1082.3900000000001</v>
      </c>
    </row>
    <row r="16" spans="1:3" x14ac:dyDescent="0.25">
      <c r="A16" s="602" t="s">
        <v>1048</v>
      </c>
      <c r="B16" s="608">
        <v>1127.05</v>
      </c>
      <c r="C16" s="608">
        <v>1127.05</v>
      </c>
    </row>
    <row r="17" spans="1:3" x14ac:dyDescent="0.25">
      <c r="A17" s="603" t="s">
        <v>1049</v>
      </c>
      <c r="B17" s="604">
        <v>454.4</v>
      </c>
      <c r="C17" s="604">
        <f t="shared" ref="C17:C26" si="0">B17</f>
        <v>454.4</v>
      </c>
    </row>
    <row r="18" spans="1:3" x14ac:dyDescent="0.25">
      <c r="A18" s="603" t="s">
        <v>1050</v>
      </c>
      <c r="B18" s="604">
        <v>908.8</v>
      </c>
      <c r="C18" s="604">
        <f t="shared" si="0"/>
        <v>908.8</v>
      </c>
    </row>
    <row r="19" spans="1:3" x14ac:dyDescent="0.25">
      <c r="A19" s="603" t="s">
        <v>1051</v>
      </c>
      <c r="B19" s="604">
        <v>1136.51</v>
      </c>
      <c r="C19" s="604">
        <f t="shared" si="0"/>
        <v>1136.51</v>
      </c>
    </row>
    <row r="20" spans="1:3" x14ac:dyDescent="0.25">
      <c r="A20" s="603" t="s">
        <v>1052</v>
      </c>
      <c r="B20" s="604">
        <v>1363.2</v>
      </c>
      <c r="C20" s="604">
        <f t="shared" si="0"/>
        <v>1363.2</v>
      </c>
    </row>
    <row r="21" spans="1:3" x14ac:dyDescent="0.25">
      <c r="A21" s="603" t="s">
        <v>1053</v>
      </c>
      <c r="B21" s="604">
        <v>340.8</v>
      </c>
      <c r="C21" s="604">
        <f t="shared" si="0"/>
        <v>340.8</v>
      </c>
    </row>
    <row r="22" spans="1:3" x14ac:dyDescent="0.25">
      <c r="A22" s="603" t="s">
        <v>1054</v>
      </c>
      <c r="B22" s="604">
        <v>681.6</v>
      </c>
      <c r="C22" s="604">
        <f t="shared" si="0"/>
        <v>681.6</v>
      </c>
    </row>
    <row r="23" spans="1:3" ht="31.5" x14ac:dyDescent="0.25">
      <c r="A23" s="603" t="s">
        <v>1055</v>
      </c>
      <c r="B23" s="604">
        <v>553.79999999999995</v>
      </c>
      <c r="C23" s="604">
        <f t="shared" si="0"/>
        <v>553.79999999999995</v>
      </c>
    </row>
    <row r="24" spans="1:3" x14ac:dyDescent="0.25">
      <c r="A24" s="603" t="s">
        <v>1056</v>
      </c>
      <c r="B24" s="604">
        <v>775.32</v>
      </c>
      <c r="C24" s="604">
        <f t="shared" si="0"/>
        <v>775.32</v>
      </c>
    </row>
    <row r="25" spans="1:3" x14ac:dyDescent="0.25">
      <c r="A25" s="603" t="s">
        <v>1057</v>
      </c>
      <c r="B25" s="604">
        <v>1136.51</v>
      </c>
      <c r="C25" s="604">
        <f t="shared" si="0"/>
        <v>1136.51</v>
      </c>
    </row>
    <row r="26" spans="1:3" ht="31.5" x14ac:dyDescent="0.25">
      <c r="A26" s="603" t="s">
        <v>1058</v>
      </c>
      <c r="B26" s="604">
        <v>553.79999999999995</v>
      </c>
      <c r="C26" s="604">
        <f t="shared" si="0"/>
        <v>553.79999999999995</v>
      </c>
    </row>
    <row r="28" spans="1:3" x14ac:dyDescent="0.25">
      <c r="A28" s="605" t="s">
        <v>1070</v>
      </c>
    </row>
    <row r="29" spans="1:3" ht="50.25" customHeight="1" x14ac:dyDescent="0.25">
      <c r="A29" s="603" t="s">
        <v>1071</v>
      </c>
    </row>
  </sheetData>
  <mergeCells count="3">
    <mergeCell ref="A1:C2"/>
    <mergeCell ref="A3:C3"/>
    <mergeCell ref="A5:A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opLeftCell="A34" workbookViewId="0">
      <selection sqref="A1:C1"/>
    </sheetView>
  </sheetViews>
  <sheetFormatPr baseColWidth="10" defaultRowHeight="15" x14ac:dyDescent="0.25"/>
  <cols>
    <col min="1" max="1" width="87.42578125" bestFit="1" customWidth="1"/>
    <col min="2" max="2" width="10.85546875" bestFit="1" customWidth="1"/>
    <col min="3" max="3" width="10.140625" bestFit="1" customWidth="1"/>
  </cols>
  <sheetData>
    <row r="1" spans="1:3" ht="51.75" customHeight="1" thickBot="1" x14ac:dyDescent="0.3">
      <c r="A1" s="689" t="s">
        <v>1909</v>
      </c>
      <c r="B1" s="689"/>
      <c r="C1" s="689"/>
    </row>
    <row r="2" spans="1:3" x14ac:dyDescent="0.25">
      <c r="A2" s="155" t="s">
        <v>802</v>
      </c>
      <c r="B2" s="156" t="s">
        <v>803</v>
      </c>
      <c r="C2" s="157" t="s">
        <v>804</v>
      </c>
    </row>
    <row r="3" spans="1:3" x14ac:dyDescent="0.25">
      <c r="A3" s="158" t="s">
        <v>805</v>
      </c>
      <c r="B3" s="529">
        <v>1410.17</v>
      </c>
      <c r="C3" s="530">
        <f>+B3*0.2</f>
        <v>282.03400000000005</v>
      </c>
    </row>
    <row r="4" spans="1:3" x14ac:dyDescent="0.25">
      <c r="A4" s="158" t="s">
        <v>806</v>
      </c>
      <c r="B4" s="529">
        <v>1124.99</v>
      </c>
      <c r="C4" s="530">
        <f t="shared" ref="C4:C17" si="0">+B4*0.2</f>
        <v>224.99800000000002</v>
      </c>
    </row>
    <row r="5" spans="1:3" x14ac:dyDescent="0.25">
      <c r="A5" s="158" t="s">
        <v>807</v>
      </c>
      <c r="B5" s="529">
        <v>1482.78</v>
      </c>
      <c r="C5" s="530">
        <f t="shared" si="0"/>
        <v>296.55599999999998</v>
      </c>
    </row>
    <row r="6" spans="1:3" x14ac:dyDescent="0.25">
      <c r="A6" s="158" t="s">
        <v>808</v>
      </c>
      <c r="B6" s="529">
        <v>666.92</v>
      </c>
      <c r="C6" s="530">
        <f t="shared" si="0"/>
        <v>133.38399999999999</v>
      </c>
    </row>
    <row r="7" spans="1:3" x14ac:dyDescent="0.25">
      <c r="A7" s="158" t="s">
        <v>809</v>
      </c>
      <c r="B7" s="529">
        <v>1333.85</v>
      </c>
      <c r="C7" s="530">
        <f t="shared" si="0"/>
        <v>266.77</v>
      </c>
    </row>
    <row r="8" spans="1:3" x14ac:dyDescent="0.25">
      <c r="A8" s="158" t="s">
        <v>810</v>
      </c>
      <c r="B8" s="529">
        <v>1794.94</v>
      </c>
      <c r="C8" s="530">
        <f t="shared" si="0"/>
        <v>358.98800000000006</v>
      </c>
    </row>
    <row r="9" spans="1:3" x14ac:dyDescent="0.25">
      <c r="A9" s="158" t="s">
        <v>811</v>
      </c>
      <c r="B9" s="529">
        <v>1436.33</v>
      </c>
      <c r="C9" s="530">
        <f t="shared" si="0"/>
        <v>287.26600000000002</v>
      </c>
    </row>
    <row r="10" spans="1:3" x14ac:dyDescent="0.25">
      <c r="A10" s="158" t="s">
        <v>812</v>
      </c>
      <c r="B10" s="529">
        <v>2490.79</v>
      </c>
      <c r="C10" s="530">
        <f t="shared" si="0"/>
        <v>498.15800000000002</v>
      </c>
    </row>
    <row r="11" spans="1:3" x14ac:dyDescent="0.25">
      <c r="A11" s="158" t="s">
        <v>813</v>
      </c>
      <c r="B11" s="529">
        <v>3226.68</v>
      </c>
      <c r="C11" s="530">
        <f t="shared" si="0"/>
        <v>645.33600000000001</v>
      </c>
    </row>
    <row r="12" spans="1:3" x14ac:dyDescent="0.25">
      <c r="A12" s="158" t="s">
        <v>814</v>
      </c>
      <c r="B12" s="194">
        <v>1473.54</v>
      </c>
      <c r="C12" s="530">
        <f t="shared" si="0"/>
        <v>294.70800000000003</v>
      </c>
    </row>
    <row r="13" spans="1:3" x14ac:dyDescent="0.25">
      <c r="A13" s="158" t="s">
        <v>815</v>
      </c>
      <c r="B13" s="194">
        <v>1322.11</v>
      </c>
      <c r="C13" s="530">
        <f t="shared" si="0"/>
        <v>264.42199999999997</v>
      </c>
    </row>
    <row r="14" spans="1:3" x14ac:dyDescent="0.25">
      <c r="A14" s="158" t="s">
        <v>816</v>
      </c>
      <c r="B14" s="194">
        <v>1002.99</v>
      </c>
      <c r="C14" s="530">
        <f t="shared" si="0"/>
        <v>200.59800000000001</v>
      </c>
    </row>
    <row r="15" spans="1:3" x14ac:dyDescent="0.25">
      <c r="A15" s="158" t="s">
        <v>817</v>
      </c>
      <c r="B15" s="194">
        <v>1458.56</v>
      </c>
      <c r="C15" s="530">
        <f t="shared" si="0"/>
        <v>291.71199999999999</v>
      </c>
    </row>
    <row r="16" spans="1:3" x14ac:dyDescent="0.25">
      <c r="A16" s="158" t="s">
        <v>818</v>
      </c>
      <c r="B16" s="194">
        <v>1285.71</v>
      </c>
      <c r="C16" s="530">
        <f t="shared" si="0"/>
        <v>257.142</v>
      </c>
    </row>
    <row r="17" spans="1:3" ht="15.75" thickBot="1" x14ac:dyDescent="0.3">
      <c r="A17" s="159" t="s">
        <v>819</v>
      </c>
      <c r="B17" s="195">
        <v>1363.59</v>
      </c>
      <c r="C17" s="160">
        <f t="shared" si="0"/>
        <v>272.71800000000002</v>
      </c>
    </row>
    <row r="18" spans="1:3" ht="15.75" thickBot="1" x14ac:dyDescent="0.3">
      <c r="A18" s="161"/>
      <c r="B18" s="162"/>
      <c r="C18" s="163"/>
    </row>
    <row r="19" spans="1:3" x14ac:dyDescent="0.25">
      <c r="A19" s="164" t="s">
        <v>820</v>
      </c>
      <c r="B19" s="156" t="s">
        <v>803</v>
      </c>
      <c r="C19" s="157" t="s">
        <v>804</v>
      </c>
    </row>
    <row r="20" spans="1:3" ht="15.75" thickBot="1" x14ac:dyDescent="0.3">
      <c r="A20" s="159" t="s">
        <v>821</v>
      </c>
      <c r="B20" s="195">
        <v>685.07</v>
      </c>
      <c r="C20" s="196">
        <f t="shared" ref="C20:C28" si="1">+B20*0.2</f>
        <v>137.01400000000001</v>
      </c>
    </row>
    <row r="21" spans="1:3" ht="15.75" thickBot="1" x14ac:dyDescent="0.3">
      <c r="A21" s="161"/>
      <c r="B21" s="162"/>
      <c r="C21" s="163"/>
    </row>
    <row r="22" spans="1:3" x14ac:dyDescent="0.25">
      <c r="A22" s="165" t="s">
        <v>822</v>
      </c>
      <c r="B22" s="156" t="s">
        <v>803</v>
      </c>
      <c r="C22" s="157" t="s">
        <v>804</v>
      </c>
    </row>
    <row r="23" spans="1:3" x14ac:dyDescent="0.25">
      <c r="A23" s="531" t="s">
        <v>823</v>
      </c>
      <c r="B23" s="532">
        <v>825.74</v>
      </c>
      <c r="C23" s="197">
        <f t="shared" si="1"/>
        <v>165.14800000000002</v>
      </c>
    </row>
    <row r="24" spans="1:3" x14ac:dyDescent="0.25">
      <c r="A24" s="531" t="s">
        <v>824</v>
      </c>
      <c r="B24" s="532">
        <v>940.51</v>
      </c>
      <c r="C24" s="197">
        <f t="shared" si="1"/>
        <v>188.102</v>
      </c>
    </row>
    <row r="25" spans="1:3" x14ac:dyDescent="0.25">
      <c r="A25" s="531" t="s">
        <v>825</v>
      </c>
      <c r="B25" s="532">
        <v>532.65</v>
      </c>
      <c r="C25" s="197">
        <f t="shared" si="1"/>
        <v>106.53</v>
      </c>
    </row>
    <row r="26" spans="1:3" x14ac:dyDescent="0.25">
      <c r="A26" s="531" t="s">
        <v>826</v>
      </c>
      <c r="B26" s="532">
        <v>774.41</v>
      </c>
      <c r="C26" s="197">
        <f t="shared" si="1"/>
        <v>154.88200000000001</v>
      </c>
    </row>
    <row r="27" spans="1:3" x14ac:dyDescent="0.25">
      <c r="A27" s="531" t="s">
        <v>827</v>
      </c>
      <c r="B27" s="532">
        <v>1020.48</v>
      </c>
      <c r="C27" s="197">
        <f t="shared" si="1"/>
        <v>204.096</v>
      </c>
    </row>
    <row r="28" spans="1:3" ht="15.75" thickBot="1" x14ac:dyDescent="0.3">
      <c r="A28" s="166" t="s">
        <v>828</v>
      </c>
      <c r="B28" s="198">
        <v>1162.32</v>
      </c>
      <c r="C28" s="196">
        <f t="shared" si="1"/>
        <v>232.464</v>
      </c>
    </row>
    <row r="29" spans="1:3" x14ac:dyDescent="0.25">
      <c r="A29" s="199"/>
      <c r="B29" s="200"/>
      <c r="C29" s="201"/>
    </row>
    <row r="30" spans="1:3" x14ac:dyDescent="0.25">
      <c r="A30" s="199"/>
      <c r="B30" s="200"/>
      <c r="C30" s="201"/>
    </row>
    <row r="31" spans="1:3" x14ac:dyDescent="0.25">
      <c r="A31" s="199"/>
      <c r="B31" s="200"/>
      <c r="C31" s="201"/>
    </row>
    <row r="32" spans="1:3" ht="15.75" thickBot="1" x14ac:dyDescent="0.3">
      <c r="A32" s="167"/>
      <c r="B32" s="168"/>
      <c r="C32" s="168"/>
    </row>
    <row r="33" spans="1:3" ht="30" x14ac:dyDescent="0.25">
      <c r="A33" s="533" t="s">
        <v>1866</v>
      </c>
      <c r="B33" s="169" t="s">
        <v>829</v>
      </c>
      <c r="C33" s="170" t="s">
        <v>804</v>
      </c>
    </row>
    <row r="34" spans="1:3" x14ac:dyDescent="0.25">
      <c r="A34" s="202" t="s">
        <v>908</v>
      </c>
      <c r="B34" s="534">
        <v>848.21</v>
      </c>
      <c r="C34" s="203">
        <f t="shared" ref="C34:C39" si="2">+B34*0.2</f>
        <v>169.64200000000002</v>
      </c>
    </row>
    <row r="35" spans="1:3" x14ac:dyDescent="0.25">
      <c r="A35" s="202" t="s">
        <v>909</v>
      </c>
      <c r="B35" s="534">
        <v>700.02</v>
      </c>
      <c r="C35" s="203">
        <f t="shared" si="2"/>
        <v>140.00399999999999</v>
      </c>
    </row>
    <row r="36" spans="1:3" x14ac:dyDescent="0.25">
      <c r="A36" s="202" t="s">
        <v>910</v>
      </c>
      <c r="B36" s="534">
        <v>633.16999999999996</v>
      </c>
      <c r="C36" s="203">
        <f t="shared" si="2"/>
        <v>126.634</v>
      </c>
    </row>
    <row r="37" spans="1:3" x14ac:dyDescent="0.25">
      <c r="A37" s="202" t="s">
        <v>911</v>
      </c>
      <c r="B37" s="534">
        <v>925.3</v>
      </c>
      <c r="C37" s="203">
        <f t="shared" si="2"/>
        <v>185.06</v>
      </c>
    </row>
    <row r="38" spans="1:3" x14ac:dyDescent="0.25">
      <c r="A38" s="202" t="s">
        <v>912</v>
      </c>
      <c r="B38" s="534">
        <v>782.61</v>
      </c>
      <c r="C38" s="203">
        <f t="shared" si="2"/>
        <v>156.52200000000002</v>
      </c>
    </row>
    <row r="39" spans="1:3" ht="15.75" thickBot="1" x14ac:dyDescent="0.3">
      <c r="A39" s="204" t="s">
        <v>913</v>
      </c>
      <c r="B39" s="534">
        <v>760.73</v>
      </c>
      <c r="C39" s="203">
        <f t="shared" si="2"/>
        <v>152.14600000000002</v>
      </c>
    </row>
    <row r="40" spans="1:3" ht="16.5" thickBot="1" x14ac:dyDescent="0.3">
      <c r="A40" s="689" t="s">
        <v>1867</v>
      </c>
      <c r="B40" s="689"/>
      <c r="C40" s="689"/>
    </row>
    <row r="41" spans="1:3" ht="15.75" x14ac:dyDescent="0.25">
      <c r="A41" s="171" t="s">
        <v>830</v>
      </c>
      <c r="B41" s="690" t="s">
        <v>803</v>
      </c>
      <c r="C41" s="691"/>
    </row>
    <row r="42" spans="1:3" ht="16.5" x14ac:dyDescent="0.25">
      <c r="A42" s="172" t="s">
        <v>831</v>
      </c>
      <c r="B42" s="692">
        <v>72.09</v>
      </c>
      <c r="C42" s="693"/>
    </row>
    <row r="43" spans="1:3" ht="16.5" x14ac:dyDescent="0.25">
      <c r="A43" s="172" t="s">
        <v>832</v>
      </c>
      <c r="B43" s="694">
        <v>111.12</v>
      </c>
      <c r="C43" s="695"/>
    </row>
    <row r="44" spans="1:3" ht="15.75" x14ac:dyDescent="0.25">
      <c r="A44" s="173" t="s">
        <v>833</v>
      </c>
      <c r="B44" s="687" t="s">
        <v>803</v>
      </c>
      <c r="C44" s="688"/>
    </row>
    <row r="45" spans="1:3" ht="16.5" x14ac:dyDescent="0.25">
      <c r="A45" s="174" t="s">
        <v>914</v>
      </c>
      <c r="B45" s="679">
        <v>41.79</v>
      </c>
      <c r="C45" s="680"/>
    </row>
    <row r="46" spans="1:3" ht="16.5" x14ac:dyDescent="0.25">
      <c r="A46" s="174" t="s">
        <v>915</v>
      </c>
      <c r="B46" s="679">
        <v>26.52</v>
      </c>
      <c r="C46" s="680"/>
    </row>
    <row r="47" spans="1:3" ht="16.5" x14ac:dyDescent="0.25">
      <c r="A47" s="174" t="s">
        <v>916</v>
      </c>
      <c r="B47" s="679">
        <v>11.25</v>
      </c>
      <c r="C47" s="680"/>
    </row>
    <row r="48" spans="1:3" ht="15.75" x14ac:dyDescent="0.25">
      <c r="A48" s="173" t="s">
        <v>834</v>
      </c>
      <c r="B48" s="687" t="s">
        <v>803</v>
      </c>
      <c r="C48" s="688"/>
    </row>
    <row r="49" spans="1:3" ht="16.5" x14ac:dyDescent="0.25">
      <c r="A49" s="174" t="s">
        <v>917</v>
      </c>
      <c r="B49" s="679">
        <v>30.54</v>
      </c>
      <c r="C49" s="680"/>
    </row>
    <row r="50" spans="1:3" ht="16.5" x14ac:dyDescent="0.25">
      <c r="A50" s="174" t="s">
        <v>918</v>
      </c>
      <c r="B50" s="679">
        <v>15.27</v>
      </c>
      <c r="C50" s="680"/>
    </row>
    <row r="51" spans="1:3" ht="16.5" x14ac:dyDescent="0.25">
      <c r="A51" s="173" t="s">
        <v>835</v>
      </c>
      <c r="B51" s="679">
        <v>11.25</v>
      </c>
      <c r="C51" s="680"/>
    </row>
    <row r="52" spans="1:3" ht="15.75" x14ac:dyDescent="0.25">
      <c r="A52" s="175" t="s">
        <v>836</v>
      </c>
      <c r="B52" s="687" t="s">
        <v>803</v>
      </c>
      <c r="C52" s="688"/>
    </row>
    <row r="53" spans="1:3" ht="16.5" x14ac:dyDescent="0.25">
      <c r="A53" s="176" t="s">
        <v>837</v>
      </c>
      <c r="B53" s="679">
        <v>113.88</v>
      </c>
      <c r="C53" s="680"/>
    </row>
    <row r="54" spans="1:3" ht="16.5" x14ac:dyDescent="0.25">
      <c r="A54" s="176" t="s">
        <v>838</v>
      </c>
      <c r="B54" s="679">
        <v>98.61</v>
      </c>
      <c r="C54" s="680"/>
    </row>
    <row r="55" spans="1:3" ht="16.5" x14ac:dyDescent="0.25">
      <c r="A55" s="176" t="s">
        <v>839</v>
      </c>
      <c r="B55" s="679">
        <v>83.34</v>
      </c>
      <c r="C55" s="680"/>
    </row>
    <row r="56" spans="1:3" ht="15.75" x14ac:dyDescent="0.25">
      <c r="A56" s="177" t="s">
        <v>840</v>
      </c>
      <c r="B56" s="687" t="s">
        <v>803</v>
      </c>
      <c r="C56" s="688"/>
    </row>
    <row r="57" spans="1:3" ht="16.5" x14ac:dyDescent="0.25">
      <c r="A57" s="176" t="s">
        <v>841</v>
      </c>
      <c r="B57" s="679">
        <v>52.09</v>
      </c>
      <c r="C57" s="680"/>
    </row>
    <row r="58" spans="1:3" ht="17.25" thickBot="1" x14ac:dyDescent="0.3">
      <c r="A58" s="178" t="s">
        <v>842</v>
      </c>
      <c r="B58" s="681">
        <v>91.12</v>
      </c>
      <c r="C58" s="682"/>
    </row>
    <row r="59" spans="1:3" ht="15.75" x14ac:dyDescent="0.25">
      <c r="A59" s="179" t="s">
        <v>843</v>
      </c>
      <c r="B59" s="683" t="s">
        <v>803</v>
      </c>
      <c r="C59" s="684"/>
    </row>
    <row r="60" spans="1:3" ht="16.5" x14ac:dyDescent="0.25">
      <c r="A60" s="180" t="s">
        <v>919</v>
      </c>
      <c r="B60" s="685">
        <v>98</v>
      </c>
      <c r="C60" s="686"/>
    </row>
    <row r="61" spans="1:3" ht="16.5" x14ac:dyDescent="0.25">
      <c r="A61" s="180" t="s">
        <v>920</v>
      </c>
      <c r="B61" s="685">
        <v>82.72</v>
      </c>
      <c r="C61" s="686"/>
    </row>
    <row r="62" spans="1:3" ht="16.5" x14ac:dyDescent="0.25">
      <c r="A62" s="180" t="s">
        <v>921</v>
      </c>
      <c r="B62" s="685">
        <v>67.45</v>
      </c>
      <c r="C62" s="686"/>
    </row>
    <row r="63" spans="1:3" ht="17.25" thickBot="1" x14ac:dyDescent="0.3">
      <c r="A63" s="181" t="s">
        <v>844</v>
      </c>
      <c r="B63" s="677">
        <v>96.28</v>
      </c>
      <c r="C63" s="678"/>
    </row>
  </sheetData>
  <mergeCells count="25">
    <mergeCell ref="B44:C44"/>
    <mergeCell ref="A1:C1"/>
    <mergeCell ref="A40:C40"/>
    <mergeCell ref="B41:C41"/>
    <mergeCell ref="B42:C42"/>
    <mergeCell ref="B43:C43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63:C63"/>
    <mergeCell ref="B57:C57"/>
    <mergeCell ref="B58:C58"/>
    <mergeCell ref="B59:C59"/>
    <mergeCell ref="B60:C60"/>
    <mergeCell ref="B61:C61"/>
    <mergeCell ref="B62:C6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sqref="A1:D1"/>
    </sheetView>
  </sheetViews>
  <sheetFormatPr baseColWidth="10" defaultRowHeight="15" x14ac:dyDescent="0.25"/>
  <cols>
    <col min="1" max="1" width="36.85546875" customWidth="1"/>
    <col min="2" max="2" width="26" customWidth="1"/>
    <col min="3" max="3" width="8.42578125" style="544" bestFit="1" customWidth="1"/>
    <col min="4" max="4" width="7.85546875" style="545" bestFit="1" customWidth="1"/>
  </cols>
  <sheetData>
    <row r="1" spans="1:4" ht="16.5" thickBot="1" x14ac:dyDescent="0.3">
      <c r="A1" s="639" t="s">
        <v>1910</v>
      </c>
      <c r="B1" s="640"/>
      <c r="C1" s="640"/>
      <c r="D1" s="641"/>
    </row>
    <row r="2" spans="1:4" x14ac:dyDescent="0.25">
      <c r="A2" s="697" t="s">
        <v>858</v>
      </c>
      <c r="B2" s="697" t="s">
        <v>859</v>
      </c>
      <c r="C2" s="527" t="s">
        <v>922</v>
      </c>
      <c r="D2" s="546" t="s">
        <v>922</v>
      </c>
    </row>
    <row r="3" spans="1:4" x14ac:dyDescent="0.25">
      <c r="A3" s="698"/>
      <c r="B3" s="698"/>
      <c r="C3" s="528">
        <v>2024</v>
      </c>
      <c r="D3" s="535">
        <v>2023</v>
      </c>
    </row>
    <row r="4" spans="1:4" x14ac:dyDescent="0.25">
      <c r="A4" s="696" t="s">
        <v>860</v>
      </c>
      <c r="B4" s="696"/>
      <c r="C4" s="696"/>
      <c r="D4" s="696"/>
    </row>
    <row r="5" spans="1:4" x14ac:dyDescent="0.25">
      <c r="A5" s="191" t="s">
        <v>861</v>
      </c>
      <c r="B5" s="192" t="s">
        <v>862</v>
      </c>
      <c r="C5" s="536">
        <v>50.84</v>
      </c>
      <c r="D5" s="537">
        <v>50.84</v>
      </c>
    </row>
    <row r="6" spans="1:4" x14ac:dyDescent="0.25">
      <c r="A6" s="191" t="s">
        <v>863</v>
      </c>
      <c r="B6" s="192" t="s">
        <v>864</v>
      </c>
      <c r="C6" s="536">
        <v>29.78</v>
      </c>
      <c r="D6" s="537">
        <v>29.78</v>
      </c>
    </row>
    <row r="7" spans="1:4" x14ac:dyDescent="0.25">
      <c r="A7" s="191" t="s">
        <v>865</v>
      </c>
      <c r="B7" s="192" t="s">
        <v>866</v>
      </c>
      <c r="C7" s="536">
        <v>34.82</v>
      </c>
      <c r="D7" s="538">
        <v>34.82</v>
      </c>
    </row>
    <row r="8" spans="1:4" x14ac:dyDescent="0.25">
      <c r="A8" s="191" t="s">
        <v>867</v>
      </c>
      <c r="B8" s="192" t="s">
        <v>868</v>
      </c>
      <c r="C8" s="536" t="s">
        <v>1868</v>
      </c>
      <c r="D8" s="539" t="s">
        <v>1868</v>
      </c>
    </row>
    <row r="9" spans="1:4" x14ac:dyDescent="0.25">
      <c r="A9" s="191" t="s">
        <v>869</v>
      </c>
      <c r="B9" s="192" t="s">
        <v>870</v>
      </c>
      <c r="C9" s="536" t="s">
        <v>1869</v>
      </c>
      <c r="D9" s="539" t="s">
        <v>1869</v>
      </c>
    </row>
    <row r="10" spans="1:4" x14ac:dyDescent="0.25">
      <c r="A10" s="191"/>
      <c r="B10" s="193"/>
      <c r="C10" s="540"/>
      <c r="D10" s="539"/>
    </row>
    <row r="11" spans="1:4" x14ac:dyDescent="0.25">
      <c r="A11" s="696" t="s">
        <v>871</v>
      </c>
      <c r="B11" s="696"/>
      <c r="C11" s="696"/>
      <c r="D11" s="696"/>
    </row>
    <row r="12" spans="1:4" x14ac:dyDescent="0.25">
      <c r="A12" s="191" t="s">
        <v>872</v>
      </c>
      <c r="B12" s="192" t="s">
        <v>873</v>
      </c>
      <c r="C12" s="540" t="s">
        <v>1870</v>
      </c>
      <c r="D12" s="539" t="s">
        <v>1870</v>
      </c>
    </row>
    <row r="13" spans="1:4" x14ac:dyDescent="0.25">
      <c r="A13" s="191" t="s">
        <v>874</v>
      </c>
      <c r="B13" s="192" t="s">
        <v>875</v>
      </c>
      <c r="C13" s="540" t="s">
        <v>1871</v>
      </c>
      <c r="D13" s="539" t="s">
        <v>1871</v>
      </c>
    </row>
    <row r="14" spans="1:4" x14ac:dyDescent="0.25">
      <c r="A14" s="191"/>
      <c r="B14" s="192"/>
      <c r="C14" s="541"/>
      <c r="D14" s="539"/>
    </row>
    <row r="15" spans="1:4" x14ac:dyDescent="0.25">
      <c r="A15" s="696" t="s">
        <v>876</v>
      </c>
      <c r="B15" s="696"/>
      <c r="C15" s="696"/>
      <c r="D15" s="696"/>
    </row>
    <row r="16" spans="1:4" ht="30" x14ac:dyDescent="0.25">
      <c r="A16" s="191" t="s">
        <v>877</v>
      </c>
      <c r="B16" s="192" t="s">
        <v>878</v>
      </c>
      <c r="C16" s="541">
        <v>44</v>
      </c>
      <c r="D16" s="537">
        <v>43.68</v>
      </c>
    </row>
    <row r="17" spans="1:4" ht="30" x14ac:dyDescent="0.25">
      <c r="A17" s="191" t="s">
        <v>879</v>
      </c>
      <c r="B17" s="192" t="s">
        <v>880</v>
      </c>
      <c r="C17" s="541">
        <v>53</v>
      </c>
      <c r="D17" s="537">
        <v>52.62</v>
      </c>
    </row>
    <row r="18" spans="1:4" ht="30" x14ac:dyDescent="0.25">
      <c r="A18" s="191" t="s">
        <v>881</v>
      </c>
      <c r="B18" s="192" t="s">
        <v>882</v>
      </c>
      <c r="C18" s="541">
        <v>55.5</v>
      </c>
      <c r="D18" s="538">
        <v>54.86</v>
      </c>
    </row>
    <row r="19" spans="1:4" x14ac:dyDescent="0.25">
      <c r="A19" s="191"/>
      <c r="B19" s="192"/>
      <c r="C19" s="541"/>
      <c r="D19" s="542"/>
    </row>
    <row r="20" spans="1:4" x14ac:dyDescent="0.25">
      <c r="A20" s="696" t="s">
        <v>883</v>
      </c>
      <c r="B20" s="696"/>
      <c r="C20" s="696"/>
      <c r="D20" s="696"/>
    </row>
    <row r="21" spans="1:4" ht="30" x14ac:dyDescent="0.25">
      <c r="A21" s="191" t="s">
        <v>884</v>
      </c>
      <c r="B21" s="192" t="s">
        <v>885</v>
      </c>
      <c r="C21" s="540">
        <v>34.29</v>
      </c>
      <c r="D21" s="537">
        <v>34.29</v>
      </c>
    </row>
    <row r="22" spans="1:4" ht="30" x14ac:dyDescent="0.25">
      <c r="A22" s="191" t="s">
        <v>886</v>
      </c>
      <c r="B22" s="192" t="s">
        <v>887</v>
      </c>
      <c r="C22" s="540">
        <v>53.95</v>
      </c>
      <c r="D22" s="537">
        <v>53.95</v>
      </c>
    </row>
    <row r="23" spans="1:4" x14ac:dyDescent="0.25">
      <c r="A23" s="191"/>
      <c r="B23" s="192"/>
      <c r="C23" s="541"/>
      <c r="D23" s="542"/>
    </row>
    <row r="24" spans="1:4" x14ac:dyDescent="0.25">
      <c r="A24" s="696" t="s">
        <v>888</v>
      </c>
      <c r="B24" s="696"/>
      <c r="C24" s="696"/>
      <c r="D24" s="696"/>
    </row>
    <row r="25" spans="1:4" ht="30" x14ac:dyDescent="0.25">
      <c r="A25" s="191" t="s">
        <v>889</v>
      </c>
      <c r="B25" s="192" t="s">
        <v>890</v>
      </c>
      <c r="C25" s="540" t="s">
        <v>1872</v>
      </c>
      <c r="D25" s="537" t="s">
        <v>1872</v>
      </c>
    </row>
    <row r="26" spans="1:4" ht="30" x14ac:dyDescent="0.25">
      <c r="A26" s="191" t="s">
        <v>891</v>
      </c>
      <c r="B26" s="192" t="s">
        <v>892</v>
      </c>
      <c r="C26" s="540" t="s">
        <v>1873</v>
      </c>
      <c r="D26" s="537" t="s">
        <v>1873</v>
      </c>
    </row>
    <row r="27" spans="1:4" x14ac:dyDescent="0.25">
      <c r="A27" s="191"/>
      <c r="B27" s="192"/>
      <c r="C27" s="541"/>
      <c r="D27" s="543"/>
    </row>
    <row r="28" spans="1:4" x14ac:dyDescent="0.25">
      <c r="A28" s="696" t="s">
        <v>893</v>
      </c>
      <c r="B28" s="696"/>
      <c r="C28" s="696"/>
      <c r="D28" s="696"/>
    </row>
    <row r="29" spans="1:4" ht="30" x14ac:dyDescent="0.25">
      <c r="A29" s="191" t="s">
        <v>894</v>
      </c>
      <c r="B29" s="192" t="s">
        <v>895</v>
      </c>
      <c r="C29" s="540">
        <v>12.52</v>
      </c>
      <c r="D29" s="539">
        <v>12.52</v>
      </c>
    </row>
    <row r="30" spans="1:4" ht="30" x14ac:dyDescent="0.25">
      <c r="A30" s="191" t="s">
        <v>896</v>
      </c>
      <c r="B30" s="192" t="s">
        <v>897</v>
      </c>
      <c r="C30" s="540">
        <v>24.78</v>
      </c>
      <c r="D30" s="537">
        <v>24.78</v>
      </c>
    </row>
    <row r="31" spans="1:4" x14ac:dyDescent="0.25">
      <c r="A31" s="191" t="s">
        <v>898</v>
      </c>
      <c r="B31" s="192" t="s">
        <v>899</v>
      </c>
      <c r="C31" s="540">
        <v>39.65</v>
      </c>
      <c r="D31" s="537">
        <v>39.65</v>
      </c>
    </row>
    <row r="32" spans="1:4" ht="30" x14ac:dyDescent="0.25">
      <c r="A32" s="191" t="s">
        <v>900</v>
      </c>
      <c r="B32" s="192" t="s">
        <v>901</v>
      </c>
      <c r="C32" s="540">
        <v>10.51</v>
      </c>
      <c r="D32" s="537">
        <v>10.51</v>
      </c>
    </row>
    <row r="33" spans="1:4" ht="30" x14ac:dyDescent="0.25">
      <c r="A33" s="191" t="s">
        <v>902</v>
      </c>
      <c r="B33" s="192" t="s">
        <v>903</v>
      </c>
      <c r="C33" s="540">
        <v>24.93</v>
      </c>
      <c r="D33" s="537">
        <v>24.93</v>
      </c>
    </row>
    <row r="34" spans="1:4" ht="30" x14ac:dyDescent="0.25">
      <c r="A34" s="191" t="s">
        <v>904</v>
      </c>
      <c r="B34" s="192" t="s">
        <v>905</v>
      </c>
      <c r="C34" s="540">
        <v>18.89</v>
      </c>
      <c r="D34" s="537">
        <v>18.89</v>
      </c>
    </row>
    <row r="35" spans="1:4" x14ac:dyDescent="0.25">
      <c r="A35" s="193"/>
      <c r="B35" s="193"/>
      <c r="C35" s="540"/>
      <c r="D35" s="543"/>
    </row>
  </sheetData>
  <mergeCells count="9">
    <mergeCell ref="A28:D28"/>
    <mergeCell ref="A1:D1"/>
    <mergeCell ref="A2:A3"/>
    <mergeCell ref="B2:B3"/>
    <mergeCell ref="A4:D4"/>
    <mergeCell ref="A11:D11"/>
    <mergeCell ref="A15:D15"/>
    <mergeCell ref="A20:D20"/>
    <mergeCell ref="A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5"/>
  <sheetViews>
    <sheetView tabSelected="1" zoomScaleNormal="100" workbookViewId="0">
      <pane ySplit="1" topLeftCell="A2" activePane="bottomLeft" state="frozen"/>
      <selection pane="bottomLeft" activeCell="A367" sqref="A367"/>
    </sheetView>
  </sheetViews>
  <sheetFormatPr baseColWidth="10" defaultColWidth="11.42578125" defaultRowHeight="15" x14ac:dyDescent="0.25"/>
  <cols>
    <col min="1" max="1" width="68.140625" style="149" bestFit="1" customWidth="1"/>
    <col min="2" max="2" width="22.140625" style="149" customWidth="1"/>
    <col min="3" max="3" width="20.85546875" style="149" customWidth="1"/>
    <col min="4" max="4" width="9.5703125" style="149" bestFit="1" customWidth="1"/>
    <col min="5" max="5" width="20.85546875" style="421" customWidth="1"/>
    <col min="6" max="6" width="18.140625" style="149" customWidth="1"/>
    <col min="7" max="7" width="9" style="149" customWidth="1"/>
    <col min="8" max="8" width="23" style="149" customWidth="1"/>
    <col min="9" max="9" width="11.42578125" style="149"/>
    <col min="10" max="10" width="52.7109375" style="149" customWidth="1"/>
    <col min="11" max="16384" width="11.42578125" style="149"/>
  </cols>
  <sheetData>
    <row r="1" spans="1:10" ht="45.75" thickBot="1" x14ac:dyDescent="0.3">
      <c r="A1" s="327" t="s">
        <v>0</v>
      </c>
      <c r="B1" s="328" t="s">
        <v>1</v>
      </c>
      <c r="C1" s="329" t="s">
        <v>727</v>
      </c>
      <c r="D1" s="330" t="s">
        <v>2</v>
      </c>
      <c r="E1" s="330" t="s">
        <v>728</v>
      </c>
      <c r="F1" s="329" t="s">
        <v>1063</v>
      </c>
      <c r="G1" s="330" t="s">
        <v>2</v>
      </c>
      <c r="H1" s="331" t="s">
        <v>1064</v>
      </c>
      <c r="I1" s="332" t="s">
        <v>3</v>
      </c>
      <c r="J1" s="333" t="s">
        <v>4</v>
      </c>
    </row>
    <row r="2" spans="1:10" ht="15.75" thickBot="1" x14ac:dyDescent="0.3">
      <c r="A2" s="633" t="s">
        <v>616</v>
      </c>
      <c r="B2" s="634"/>
      <c r="C2" s="634"/>
      <c r="D2" s="634"/>
      <c r="E2" s="634"/>
      <c r="F2" s="634"/>
      <c r="G2" s="634"/>
      <c r="H2" s="634"/>
      <c r="I2" s="634"/>
      <c r="J2" s="635"/>
    </row>
    <row r="3" spans="1:10" ht="15.75" thickBot="1" x14ac:dyDescent="0.3">
      <c r="A3" s="1" t="s">
        <v>5</v>
      </c>
      <c r="B3" s="2"/>
      <c r="C3" s="22"/>
      <c r="D3" s="22"/>
      <c r="E3" s="22"/>
      <c r="F3" s="22"/>
      <c r="G3" s="22"/>
      <c r="H3" s="22"/>
      <c r="I3" s="2"/>
      <c r="J3" s="3"/>
    </row>
    <row r="4" spans="1:10" x14ac:dyDescent="0.25">
      <c r="A4" s="334" t="s">
        <v>250</v>
      </c>
      <c r="B4" s="33" t="s">
        <v>6</v>
      </c>
      <c r="C4" s="34"/>
      <c r="D4" s="34"/>
      <c r="E4" s="34"/>
      <c r="F4" s="34"/>
      <c r="G4" s="34"/>
      <c r="H4" s="34"/>
      <c r="I4" s="35"/>
      <c r="J4" s="335"/>
    </row>
    <row r="5" spans="1:10" x14ac:dyDescent="0.25">
      <c r="A5" s="336" t="s">
        <v>765</v>
      </c>
      <c r="B5" s="4" t="s">
        <v>6</v>
      </c>
      <c r="C5" s="12">
        <v>0.75</v>
      </c>
      <c r="D5" s="29">
        <v>0.1</v>
      </c>
      <c r="E5" s="12">
        <v>0.83</v>
      </c>
      <c r="F5" s="12">
        <v>0.8</v>
      </c>
      <c r="G5" s="29">
        <v>0.1</v>
      </c>
      <c r="H5" s="12">
        <f>F5*(1+G5)</f>
        <v>0.88000000000000012</v>
      </c>
      <c r="I5" s="11" t="s">
        <v>7</v>
      </c>
      <c r="J5" s="337"/>
    </row>
    <row r="6" spans="1:10" x14ac:dyDescent="0.25">
      <c r="A6" s="336" t="s">
        <v>766</v>
      </c>
      <c r="B6" s="4" t="s">
        <v>6</v>
      </c>
      <c r="C6" s="12">
        <v>0.38</v>
      </c>
      <c r="D6" s="29">
        <v>0.1</v>
      </c>
      <c r="E6" s="12">
        <v>0.42</v>
      </c>
      <c r="F6" s="12">
        <f>H6/1.1</f>
        <v>0.39999999999999997</v>
      </c>
      <c r="G6" s="29">
        <v>0.1</v>
      </c>
      <c r="H6" s="12">
        <v>0.44</v>
      </c>
      <c r="I6" s="11" t="s">
        <v>7</v>
      </c>
      <c r="J6" s="337"/>
    </row>
    <row r="7" spans="1:10" x14ac:dyDescent="0.25">
      <c r="A7" s="336" t="s">
        <v>1803</v>
      </c>
      <c r="B7" s="4" t="s">
        <v>6</v>
      </c>
      <c r="C7" s="12">
        <v>1.51</v>
      </c>
      <c r="D7" s="29">
        <v>0.1</v>
      </c>
      <c r="E7" s="12">
        <v>1.66</v>
      </c>
      <c r="F7" s="12">
        <f t="shared" ref="F7:F8" si="0">H7/1.1</f>
        <v>1.5999999999999999</v>
      </c>
      <c r="G7" s="29">
        <v>0.1</v>
      </c>
      <c r="H7" s="12">
        <v>1.76</v>
      </c>
      <c r="I7" s="11" t="s">
        <v>7</v>
      </c>
      <c r="J7" s="337"/>
    </row>
    <row r="8" spans="1:10" x14ac:dyDescent="0.25">
      <c r="A8" s="336" t="s">
        <v>767</v>
      </c>
      <c r="B8" s="4" t="s">
        <v>6</v>
      </c>
      <c r="C8" s="12">
        <v>8.77</v>
      </c>
      <c r="D8" s="29">
        <v>0.1</v>
      </c>
      <c r="E8" s="12">
        <v>9.65</v>
      </c>
      <c r="F8" s="12">
        <f t="shared" si="0"/>
        <v>11.2</v>
      </c>
      <c r="G8" s="29">
        <v>0.1</v>
      </c>
      <c r="H8" s="12">
        <v>12.32</v>
      </c>
      <c r="I8" s="11" t="s">
        <v>7</v>
      </c>
      <c r="J8" s="337" t="s">
        <v>1804</v>
      </c>
    </row>
    <row r="9" spans="1:10" x14ac:dyDescent="0.25">
      <c r="A9" s="336" t="s">
        <v>1805</v>
      </c>
      <c r="B9" s="4" t="s">
        <v>6</v>
      </c>
      <c r="C9" s="12">
        <v>5.28</v>
      </c>
      <c r="D9" s="29">
        <v>0.1</v>
      </c>
      <c r="E9" s="12">
        <v>5.81</v>
      </c>
      <c r="F9" s="12">
        <v>8.59</v>
      </c>
      <c r="G9" s="29">
        <v>0.1</v>
      </c>
      <c r="H9" s="12">
        <f>(F9*10%)+F9</f>
        <v>9.4489999999999998</v>
      </c>
      <c r="I9" s="11" t="s">
        <v>7</v>
      </c>
      <c r="J9" s="338"/>
    </row>
    <row r="10" spans="1:10" x14ac:dyDescent="0.25">
      <c r="A10" s="336" t="s">
        <v>1811</v>
      </c>
      <c r="B10" s="4" t="s">
        <v>6</v>
      </c>
      <c r="C10" s="12">
        <v>8.77</v>
      </c>
      <c r="D10" s="29">
        <v>0.1</v>
      </c>
      <c r="E10" s="12">
        <v>9.65</v>
      </c>
      <c r="F10" s="12">
        <v>14.2</v>
      </c>
      <c r="G10" s="29">
        <v>0.1</v>
      </c>
      <c r="H10" s="12">
        <f t="shared" ref="H10:H16" si="1">(F10*10%)+F10</f>
        <v>15.62</v>
      </c>
      <c r="I10" s="11" t="s">
        <v>7</v>
      </c>
      <c r="J10" s="338"/>
    </row>
    <row r="11" spans="1:10" x14ac:dyDescent="0.25">
      <c r="A11" s="336" t="s">
        <v>1810</v>
      </c>
      <c r="B11" s="4" t="s">
        <v>6</v>
      </c>
      <c r="C11" s="12"/>
      <c r="D11" s="29"/>
      <c r="E11" s="12"/>
      <c r="F11" s="12">
        <v>17.899999999999999</v>
      </c>
      <c r="G11" s="29">
        <v>0.1</v>
      </c>
      <c r="H11" s="12">
        <f t="shared" si="1"/>
        <v>19.689999999999998</v>
      </c>
      <c r="I11" s="11" t="s">
        <v>7</v>
      </c>
      <c r="J11" s="338"/>
    </row>
    <row r="12" spans="1:10" x14ac:dyDescent="0.25">
      <c r="A12" s="336" t="s">
        <v>1809</v>
      </c>
      <c r="B12" s="4" t="s">
        <v>6</v>
      </c>
      <c r="C12" s="12"/>
      <c r="D12" s="29"/>
      <c r="E12" s="12"/>
      <c r="F12" s="12">
        <v>22</v>
      </c>
      <c r="G12" s="29">
        <v>0.1</v>
      </c>
      <c r="H12" s="12">
        <f t="shared" si="1"/>
        <v>24.2</v>
      </c>
      <c r="I12" s="11" t="s">
        <v>7</v>
      </c>
      <c r="J12" s="338"/>
    </row>
    <row r="13" spans="1:10" ht="24" x14ac:dyDescent="0.25">
      <c r="A13" s="336" t="s">
        <v>1812</v>
      </c>
      <c r="B13" s="4" t="s">
        <v>6</v>
      </c>
      <c r="C13" s="12">
        <v>3.5</v>
      </c>
      <c r="D13" s="29">
        <v>0.1</v>
      </c>
      <c r="E13" s="12">
        <v>3.85</v>
      </c>
      <c r="F13" s="12">
        <v>8.3000000000000007</v>
      </c>
      <c r="G13" s="29">
        <v>0.1</v>
      </c>
      <c r="H13" s="12">
        <f t="shared" si="1"/>
        <v>9.1300000000000008</v>
      </c>
      <c r="I13" s="11" t="s">
        <v>7</v>
      </c>
      <c r="J13" s="337"/>
    </row>
    <row r="14" spans="1:10" x14ac:dyDescent="0.25">
      <c r="A14" s="336" t="s">
        <v>1807</v>
      </c>
      <c r="B14" s="4" t="s">
        <v>6</v>
      </c>
      <c r="C14" s="12">
        <v>15.55</v>
      </c>
      <c r="D14" s="29">
        <v>0.1</v>
      </c>
      <c r="E14" s="12">
        <v>17.100000000000001</v>
      </c>
      <c r="F14" s="12">
        <v>23.5</v>
      </c>
      <c r="G14" s="29">
        <v>0.1</v>
      </c>
      <c r="H14" s="12">
        <f t="shared" si="1"/>
        <v>25.85</v>
      </c>
      <c r="I14" s="11" t="s">
        <v>7</v>
      </c>
      <c r="J14" s="337"/>
    </row>
    <row r="15" spans="1:10" x14ac:dyDescent="0.25">
      <c r="A15" s="336" t="s">
        <v>1806</v>
      </c>
      <c r="B15" s="4" t="s">
        <v>6</v>
      </c>
      <c r="C15" s="12"/>
      <c r="D15" s="29"/>
      <c r="E15" s="12"/>
      <c r="F15" s="12">
        <v>24.5</v>
      </c>
      <c r="G15" s="29">
        <v>0.1</v>
      </c>
      <c r="H15" s="12">
        <f t="shared" si="1"/>
        <v>26.95</v>
      </c>
      <c r="I15" s="11"/>
      <c r="J15" s="337"/>
    </row>
    <row r="16" spans="1:10" x14ac:dyDescent="0.25">
      <c r="A16" s="336" t="s">
        <v>1808</v>
      </c>
      <c r="B16" s="4" t="s">
        <v>6</v>
      </c>
      <c r="C16" s="12"/>
      <c r="D16" s="29"/>
      <c r="E16" s="12"/>
      <c r="F16" s="12">
        <v>25.5</v>
      </c>
      <c r="G16" s="29">
        <v>0.1</v>
      </c>
      <c r="H16" s="12">
        <f t="shared" si="1"/>
        <v>28.05</v>
      </c>
      <c r="I16" s="11"/>
      <c r="J16" s="337"/>
    </row>
    <row r="17" spans="1:10" x14ac:dyDescent="0.25">
      <c r="A17" s="339" t="s">
        <v>706</v>
      </c>
      <c r="B17" s="4" t="s">
        <v>18</v>
      </c>
      <c r="C17" s="12">
        <v>18.89</v>
      </c>
      <c r="D17" s="25">
        <v>5.5E-2</v>
      </c>
      <c r="E17" s="12">
        <v>19.92895</v>
      </c>
      <c r="F17" s="12">
        <v>18.89</v>
      </c>
      <c r="G17" s="25">
        <v>5.5E-2</v>
      </c>
      <c r="H17" s="12">
        <v>19.92895</v>
      </c>
      <c r="I17" s="11" t="s">
        <v>7</v>
      </c>
      <c r="J17" s="337" t="s">
        <v>703</v>
      </c>
    </row>
    <row r="18" spans="1:10" x14ac:dyDescent="0.25">
      <c r="A18" s="336" t="s">
        <v>190</v>
      </c>
      <c r="B18" s="4" t="s">
        <v>18</v>
      </c>
      <c r="C18" s="12">
        <v>1.55</v>
      </c>
      <c r="D18" s="25">
        <v>5.5E-2</v>
      </c>
      <c r="E18" s="12">
        <v>1.6352499999999999</v>
      </c>
      <c r="F18" s="12">
        <v>1.55</v>
      </c>
      <c r="G18" s="25">
        <v>5.5E-2</v>
      </c>
      <c r="H18" s="12">
        <v>1.6352499999999999</v>
      </c>
      <c r="I18" s="11" t="s">
        <v>7</v>
      </c>
      <c r="J18" s="337" t="s">
        <v>14</v>
      </c>
    </row>
    <row r="19" spans="1:10" x14ac:dyDescent="0.25">
      <c r="A19" s="336" t="s">
        <v>191</v>
      </c>
      <c r="B19" s="4" t="s">
        <v>18</v>
      </c>
      <c r="C19" s="12">
        <v>8.15</v>
      </c>
      <c r="D19" s="25">
        <v>5.5E-2</v>
      </c>
      <c r="E19" s="12">
        <v>8.5982500000000002</v>
      </c>
      <c r="F19" s="12">
        <v>8.15</v>
      </c>
      <c r="G19" s="25">
        <v>5.5E-2</v>
      </c>
      <c r="H19" s="12">
        <v>8.5982500000000002</v>
      </c>
      <c r="I19" s="11" t="s">
        <v>7</v>
      </c>
      <c r="J19" s="337" t="s">
        <v>15</v>
      </c>
    </row>
    <row r="20" spans="1:10" x14ac:dyDescent="0.25">
      <c r="A20" s="336" t="s">
        <v>192</v>
      </c>
      <c r="B20" s="4" t="s">
        <v>18</v>
      </c>
      <c r="C20" s="12">
        <v>1.04</v>
      </c>
      <c r="D20" s="25">
        <v>5.5E-2</v>
      </c>
      <c r="E20" s="12">
        <v>1.0972</v>
      </c>
      <c r="F20" s="12">
        <v>1.04</v>
      </c>
      <c r="G20" s="25">
        <v>5.5E-2</v>
      </c>
      <c r="H20" s="12">
        <v>1.0972</v>
      </c>
      <c r="I20" s="11" t="s">
        <v>7</v>
      </c>
      <c r="J20" s="337" t="s">
        <v>16</v>
      </c>
    </row>
    <row r="21" spans="1:10" x14ac:dyDescent="0.25">
      <c r="A21" s="336" t="s">
        <v>193</v>
      </c>
      <c r="B21" s="4" t="s">
        <v>18</v>
      </c>
      <c r="C21" s="12">
        <v>8.15</v>
      </c>
      <c r="D21" s="25">
        <v>5.5E-2</v>
      </c>
      <c r="E21" s="12">
        <v>8.5982500000000002</v>
      </c>
      <c r="F21" s="12">
        <v>8.15</v>
      </c>
      <c r="G21" s="25">
        <v>5.5E-2</v>
      </c>
      <c r="H21" s="12">
        <v>8.5982500000000002</v>
      </c>
      <c r="I21" s="11" t="s">
        <v>7</v>
      </c>
      <c r="J21" s="337" t="s">
        <v>15</v>
      </c>
    </row>
    <row r="22" spans="1:10" x14ac:dyDescent="0.25">
      <c r="A22" s="340" t="s">
        <v>240</v>
      </c>
      <c r="B22" s="7" t="s">
        <v>9</v>
      </c>
      <c r="C22" s="8"/>
      <c r="D22" s="8"/>
      <c r="E22" s="8"/>
      <c r="F22" s="8"/>
      <c r="G22" s="8"/>
      <c r="H22" s="8"/>
      <c r="I22" s="10"/>
      <c r="J22" s="341"/>
    </row>
    <row r="23" spans="1:10" x14ac:dyDescent="0.25">
      <c r="A23" s="342" t="s">
        <v>10</v>
      </c>
      <c r="B23" s="4" t="s">
        <v>9</v>
      </c>
      <c r="C23" s="5">
        <v>53</v>
      </c>
      <c r="D23" s="28">
        <v>0</v>
      </c>
      <c r="E23" s="5">
        <v>53</v>
      </c>
      <c r="F23" s="5">
        <v>53</v>
      </c>
      <c r="G23" s="28">
        <v>0</v>
      </c>
      <c r="H23" s="5">
        <v>53</v>
      </c>
      <c r="I23" s="6" t="s">
        <v>8</v>
      </c>
      <c r="J23" s="343"/>
    </row>
    <row r="24" spans="1:10" x14ac:dyDescent="0.25">
      <c r="A24" s="342" t="s">
        <v>11</v>
      </c>
      <c r="B24" s="4" t="s">
        <v>9</v>
      </c>
      <c r="C24" s="5">
        <v>25</v>
      </c>
      <c r="D24" s="28">
        <v>0</v>
      </c>
      <c r="E24" s="5">
        <v>25</v>
      </c>
      <c r="F24" s="5">
        <v>25</v>
      </c>
      <c r="G24" s="28">
        <v>0</v>
      </c>
      <c r="H24" s="5">
        <v>25</v>
      </c>
      <c r="I24" s="6" t="s">
        <v>8</v>
      </c>
      <c r="J24" s="343"/>
    </row>
    <row r="25" spans="1:10" x14ac:dyDescent="0.25">
      <c r="A25" s="342" t="s">
        <v>12</v>
      </c>
      <c r="B25" s="4" t="s">
        <v>9</v>
      </c>
      <c r="C25" s="5">
        <v>35</v>
      </c>
      <c r="D25" s="28">
        <v>0</v>
      </c>
      <c r="E25" s="5">
        <v>35</v>
      </c>
      <c r="F25" s="5">
        <v>35</v>
      </c>
      <c r="G25" s="28">
        <v>0</v>
      </c>
      <c r="H25" s="5">
        <v>35</v>
      </c>
      <c r="I25" s="6" t="s">
        <v>8</v>
      </c>
      <c r="J25" s="343"/>
    </row>
    <row r="26" spans="1:10" x14ac:dyDescent="0.25">
      <c r="A26" s="342" t="s">
        <v>13</v>
      </c>
      <c r="B26" s="4" t="s">
        <v>9</v>
      </c>
      <c r="C26" s="5">
        <v>8</v>
      </c>
      <c r="D26" s="28">
        <v>0</v>
      </c>
      <c r="E26" s="5">
        <v>8</v>
      </c>
      <c r="F26" s="5">
        <v>8</v>
      </c>
      <c r="G26" s="28">
        <v>0</v>
      </c>
      <c r="H26" s="5">
        <v>8</v>
      </c>
      <c r="I26" s="6" t="s">
        <v>8</v>
      </c>
      <c r="J26" s="343"/>
    </row>
    <row r="27" spans="1:10" x14ac:dyDescent="0.25">
      <c r="A27" s="340" t="s">
        <v>239</v>
      </c>
      <c r="B27" s="7" t="s">
        <v>18</v>
      </c>
      <c r="C27" s="8"/>
      <c r="D27" s="8"/>
      <c r="E27" s="8"/>
      <c r="F27" s="8"/>
      <c r="G27" s="8"/>
      <c r="H27" s="8"/>
      <c r="I27" s="10"/>
      <c r="J27" s="341"/>
    </row>
    <row r="28" spans="1:10" x14ac:dyDescent="0.25">
      <c r="A28" s="336" t="s">
        <v>17</v>
      </c>
      <c r="B28" s="4" t="s">
        <v>18</v>
      </c>
      <c r="C28" s="12">
        <v>1.49</v>
      </c>
      <c r="D28" s="29">
        <v>0.2</v>
      </c>
      <c r="E28" s="12">
        <v>1.79</v>
      </c>
      <c r="F28" s="12">
        <v>1.53</v>
      </c>
      <c r="G28" s="29">
        <v>0.2</v>
      </c>
      <c r="H28" s="12">
        <v>1.84</v>
      </c>
      <c r="I28" s="11" t="s">
        <v>7</v>
      </c>
      <c r="J28" s="344"/>
    </row>
    <row r="29" spans="1:10" x14ac:dyDescent="0.25">
      <c r="A29" s="339" t="s">
        <v>253</v>
      </c>
      <c r="B29" s="4" t="s">
        <v>18</v>
      </c>
      <c r="C29" s="12"/>
      <c r="D29" s="12"/>
      <c r="E29" s="12"/>
      <c r="F29" s="12"/>
      <c r="G29" s="12"/>
      <c r="H29" s="12"/>
      <c r="I29" s="11"/>
      <c r="J29" s="337"/>
    </row>
    <row r="30" spans="1:10" x14ac:dyDescent="0.25">
      <c r="A30" s="345" t="s">
        <v>198</v>
      </c>
      <c r="B30" s="4" t="s">
        <v>18</v>
      </c>
      <c r="C30" s="12">
        <v>0.76</v>
      </c>
      <c r="D30" s="29">
        <v>0.2</v>
      </c>
      <c r="E30" s="12">
        <v>0.91</v>
      </c>
      <c r="F30" s="12">
        <v>0.78</v>
      </c>
      <c r="G30" s="29">
        <v>0.2</v>
      </c>
      <c r="H30" s="12">
        <v>0.94</v>
      </c>
      <c r="I30" s="11" t="s">
        <v>7</v>
      </c>
      <c r="J30" s="344"/>
    </row>
    <row r="31" spans="1:10" x14ac:dyDescent="0.25">
      <c r="A31" s="345" t="s">
        <v>199</v>
      </c>
      <c r="B31" s="4" t="s">
        <v>18</v>
      </c>
      <c r="C31" s="12">
        <v>0.66</v>
      </c>
      <c r="D31" s="29">
        <v>0.2</v>
      </c>
      <c r="E31" s="12">
        <v>0.79</v>
      </c>
      <c r="F31" s="12">
        <v>0.68</v>
      </c>
      <c r="G31" s="29">
        <v>0.2</v>
      </c>
      <c r="H31" s="12">
        <v>0.82</v>
      </c>
      <c r="I31" s="11" t="s">
        <v>7</v>
      </c>
      <c r="J31" s="344"/>
    </row>
    <row r="32" spans="1:10" x14ac:dyDescent="0.25">
      <c r="A32" s="336" t="s">
        <v>763</v>
      </c>
      <c r="B32" s="4" t="s">
        <v>18</v>
      </c>
      <c r="C32" s="12">
        <v>0.36</v>
      </c>
      <c r="D32" s="29">
        <v>0.2</v>
      </c>
      <c r="E32" s="12">
        <v>0.43</v>
      </c>
      <c r="F32" s="12">
        <v>0.37</v>
      </c>
      <c r="G32" s="29">
        <v>0.2</v>
      </c>
      <c r="H32" s="12">
        <v>0.44</v>
      </c>
      <c r="I32" s="11" t="s">
        <v>7</v>
      </c>
      <c r="J32" s="344"/>
    </row>
    <row r="33" spans="1:10" x14ac:dyDescent="0.25">
      <c r="A33" s="336" t="s">
        <v>200</v>
      </c>
      <c r="B33" s="4" t="s">
        <v>18</v>
      </c>
      <c r="C33" s="12">
        <v>1.67</v>
      </c>
      <c r="D33" s="29">
        <v>0.2</v>
      </c>
      <c r="E33" s="12">
        <v>2</v>
      </c>
      <c r="F33" s="12">
        <v>1.67</v>
      </c>
      <c r="G33" s="29">
        <v>0.2</v>
      </c>
      <c r="H33" s="12">
        <v>2</v>
      </c>
      <c r="I33" s="11" t="s">
        <v>7</v>
      </c>
      <c r="J33" s="337"/>
    </row>
    <row r="34" spans="1:10" ht="24" x14ac:dyDescent="0.25">
      <c r="A34" s="346" t="s">
        <v>19</v>
      </c>
      <c r="B34" s="4" t="s">
        <v>18</v>
      </c>
      <c r="C34" s="621"/>
      <c r="D34" s="29"/>
      <c r="E34" s="621"/>
      <c r="F34" s="621"/>
      <c r="G34" s="621"/>
      <c r="H34" s="622"/>
      <c r="I34" s="618" t="s">
        <v>7</v>
      </c>
      <c r="J34" s="623" t="s">
        <v>1865</v>
      </c>
    </row>
    <row r="35" spans="1:10" x14ac:dyDescent="0.25">
      <c r="A35" s="346" t="s">
        <v>704</v>
      </c>
      <c r="B35" s="4" t="s">
        <v>6</v>
      </c>
      <c r="C35" s="621">
        <v>42.95</v>
      </c>
      <c r="D35" s="29">
        <v>0.2</v>
      </c>
      <c r="E35" s="621">
        <v>51.54</v>
      </c>
      <c r="F35" s="621">
        <v>44.24</v>
      </c>
      <c r="G35" s="29">
        <v>0.2</v>
      </c>
      <c r="H35" s="621">
        <v>53.09</v>
      </c>
      <c r="I35" s="11" t="s">
        <v>7</v>
      </c>
      <c r="J35" s="344"/>
    </row>
    <row r="36" spans="1:10" x14ac:dyDescent="0.25">
      <c r="A36" s="346" t="s">
        <v>705</v>
      </c>
      <c r="B36" s="4" t="s">
        <v>6</v>
      </c>
      <c r="C36" s="621">
        <v>169.2</v>
      </c>
      <c r="D36" s="29">
        <v>0.2</v>
      </c>
      <c r="E36" s="621">
        <v>203.04</v>
      </c>
      <c r="F36" s="621">
        <v>174.28</v>
      </c>
      <c r="G36" s="29">
        <v>0.2</v>
      </c>
      <c r="H36" s="621">
        <v>209.76</v>
      </c>
      <c r="I36" s="11" t="s">
        <v>7</v>
      </c>
      <c r="J36" s="344"/>
    </row>
    <row r="37" spans="1:10" x14ac:dyDescent="0.25">
      <c r="A37" s="340" t="s">
        <v>615</v>
      </c>
      <c r="B37" s="7" t="s">
        <v>116</v>
      </c>
      <c r="C37" s="8"/>
      <c r="D37" s="8"/>
      <c r="E37" s="8"/>
      <c r="F37" s="8"/>
      <c r="G37" s="8"/>
      <c r="H37" s="8"/>
      <c r="I37" s="10" t="s">
        <v>7</v>
      </c>
      <c r="J37" s="347" t="s">
        <v>618</v>
      </c>
    </row>
    <row r="38" spans="1:10" ht="36" x14ac:dyDescent="0.25">
      <c r="A38" s="340" t="s">
        <v>764</v>
      </c>
      <c r="B38" s="7" t="s">
        <v>6</v>
      </c>
      <c r="C38" s="8">
        <v>7.87</v>
      </c>
      <c r="D38" s="9">
        <v>0.2</v>
      </c>
      <c r="E38" s="8">
        <v>9.4499999999999993</v>
      </c>
      <c r="F38" s="8">
        <f>C38*1.028</f>
        <v>8.0903600000000004</v>
      </c>
      <c r="G38" s="9">
        <v>0.2</v>
      </c>
      <c r="H38" s="8">
        <f>F38*1.2</f>
        <v>9.7084320000000002</v>
      </c>
      <c r="I38" s="10" t="s">
        <v>7</v>
      </c>
      <c r="J38" s="347"/>
    </row>
    <row r="39" spans="1:10" ht="24" x14ac:dyDescent="0.25">
      <c r="A39" s="340" t="s">
        <v>669</v>
      </c>
      <c r="B39" s="7" t="s">
        <v>6</v>
      </c>
      <c r="C39" s="8">
        <v>15.73</v>
      </c>
      <c r="D39" s="9">
        <v>0.2</v>
      </c>
      <c r="E39" s="8">
        <v>18.88</v>
      </c>
      <c r="F39" s="8">
        <f>C39*1.028</f>
        <v>16.170439999999999</v>
      </c>
      <c r="G39" s="9">
        <v>0.2</v>
      </c>
      <c r="H39" s="8">
        <f t="shared" ref="H39:H40" si="2">F39*1.2</f>
        <v>19.404527999999999</v>
      </c>
      <c r="I39" s="10" t="s">
        <v>7</v>
      </c>
      <c r="J39" s="347"/>
    </row>
    <row r="40" spans="1:10" ht="24.75" thickBot="1" x14ac:dyDescent="0.3">
      <c r="A40" s="420" t="s">
        <v>670</v>
      </c>
      <c r="B40" s="609" t="s">
        <v>6</v>
      </c>
      <c r="C40" s="610">
        <v>39.31</v>
      </c>
      <c r="D40" s="611">
        <v>0.2</v>
      </c>
      <c r="E40" s="610">
        <v>47.17</v>
      </c>
      <c r="F40" s="610">
        <f t="shared" ref="F40" si="3">C40*1.028</f>
        <v>40.410680000000006</v>
      </c>
      <c r="G40" s="611">
        <v>0.2</v>
      </c>
      <c r="H40" s="610">
        <f t="shared" si="2"/>
        <v>48.492816000000005</v>
      </c>
      <c r="I40" s="612" t="s">
        <v>7</v>
      </c>
      <c r="J40" s="613"/>
    </row>
    <row r="41" spans="1:10" ht="15.75" thickBot="1" x14ac:dyDescent="0.3">
      <c r="A41" s="1" t="s">
        <v>232</v>
      </c>
      <c r="B41" s="2"/>
      <c r="C41" s="22"/>
      <c r="D41" s="619"/>
      <c r="E41" s="22"/>
      <c r="F41" s="22"/>
      <c r="G41" s="620"/>
      <c r="H41" s="22"/>
      <c r="I41" s="2"/>
      <c r="J41" s="3"/>
    </row>
    <row r="42" spans="1:10" x14ac:dyDescent="0.25">
      <c r="A42" s="334" t="s">
        <v>241</v>
      </c>
      <c r="B42" s="33" t="s">
        <v>6</v>
      </c>
      <c r="C42" s="34"/>
      <c r="D42" s="34"/>
      <c r="E42" s="34"/>
      <c r="F42" s="34"/>
      <c r="G42" s="614"/>
      <c r="H42" s="34"/>
      <c r="I42" s="35"/>
      <c r="J42" s="335"/>
    </row>
    <row r="43" spans="1:10" x14ac:dyDescent="0.25">
      <c r="A43" s="342" t="s">
        <v>254</v>
      </c>
      <c r="B43" s="4" t="s">
        <v>6</v>
      </c>
      <c r="C43" s="12">
        <v>397.21681042376753</v>
      </c>
      <c r="D43" s="29">
        <v>0.2</v>
      </c>
      <c r="E43" s="12">
        <v>476.66017250852099</v>
      </c>
      <c r="F43" s="12">
        <v>397.21681042376753</v>
      </c>
      <c r="G43" s="29">
        <v>0.2</v>
      </c>
      <c r="H43" s="12">
        <v>476.66017250852099</v>
      </c>
      <c r="I43" s="6" t="s">
        <v>7</v>
      </c>
      <c r="J43" s="343"/>
    </row>
    <row r="44" spans="1:10" x14ac:dyDescent="0.25">
      <c r="A44" s="342" t="s">
        <v>255</v>
      </c>
      <c r="B44" s="4" t="s">
        <v>6</v>
      </c>
      <c r="C44" s="12">
        <v>811.7039169529163</v>
      </c>
      <c r="D44" s="29">
        <v>0.2</v>
      </c>
      <c r="E44" s="12">
        <v>974.04470034349947</v>
      </c>
      <c r="F44" s="12">
        <v>811.7039169529163</v>
      </c>
      <c r="G44" s="29">
        <v>0.2</v>
      </c>
      <c r="H44" s="12">
        <v>974.04470034349947</v>
      </c>
      <c r="I44" s="6" t="s">
        <v>7</v>
      </c>
      <c r="J44" s="343"/>
    </row>
    <row r="45" spans="1:10" x14ac:dyDescent="0.25">
      <c r="A45" s="336" t="s">
        <v>233</v>
      </c>
      <c r="B45" s="4" t="s">
        <v>6</v>
      </c>
      <c r="C45" s="12">
        <v>189.97325715919314</v>
      </c>
      <c r="D45" s="29">
        <v>0.2</v>
      </c>
      <c r="E45" s="12">
        <v>227.96790859103177</v>
      </c>
      <c r="F45" s="12">
        <v>189.97325715919314</v>
      </c>
      <c r="G45" s="29">
        <v>0.2</v>
      </c>
      <c r="H45" s="12">
        <v>227.96790859103177</v>
      </c>
      <c r="I45" s="11" t="s">
        <v>7</v>
      </c>
      <c r="J45" s="337"/>
    </row>
    <row r="46" spans="1:10" x14ac:dyDescent="0.25">
      <c r="A46" s="336" t="s">
        <v>256</v>
      </c>
      <c r="B46" s="4" t="s">
        <v>6</v>
      </c>
      <c r="C46" s="12">
        <v>397.21681042376753</v>
      </c>
      <c r="D46" s="29">
        <v>0.2</v>
      </c>
      <c r="E46" s="12">
        <v>476.66017250852099</v>
      </c>
      <c r="F46" s="12">
        <v>397.21681042376753</v>
      </c>
      <c r="G46" s="29">
        <v>0.2</v>
      </c>
      <c r="H46" s="12">
        <v>476.66017250852099</v>
      </c>
      <c r="I46" s="11" t="s">
        <v>7</v>
      </c>
      <c r="J46" s="337"/>
    </row>
    <row r="47" spans="1:10" x14ac:dyDescent="0.25">
      <c r="A47" s="336" t="s">
        <v>234</v>
      </c>
      <c r="B47" s="4" t="s">
        <v>6</v>
      </c>
      <c r="C47" s="12">
        <v>189.97325715919314</v>
      </c>
      <c r="D47" s="29">
        <v>0.2</v>
      </c>
      <c r="E47" s="12">
        <v>227.96790859103177</v>
      </c>
      <c r="F47" s="12">
        <v>189.97325715919314</v>
      </c>
      <c r="G47" s="29">
        <v>0.2</v>
      </c>
      <c r="H47" s="12">
        <v>227.96790859103177</v>
      </c>
      <c r="I47" s="11" t="s">
        <v>7</v>
      </c>
      <c r="J47" s="337"/>
    </row>
    <row r="48" spans="1:10" ht="24" x14ac:dyDescent="0.25">
      <c r="A48" s="336" t="s">
        <v>257</v>
      </c>
      <c r="B48" s="4" t="s">
        <v>6</v>
      </c>
      <c r="C48" s="12">
        <v>397.21681042376753</v>
      </c>
      <c r="D48" s="29">
        <v>0.2</v>
      </c>
      <c r="E48" s="12">
        <v>476.66017250852099</v>
      </c>
      <c r="F48" s="12">
        <v>397.21681042376753</v>
      </c>
      <c r="G48" s="29">
        <v>0.2</v>
      </c>
      <c r="H48" s="12">
        <v>476.66017250852099</v>
      </c>
      <c r="I48" s="6" t="s">
        <v>7</v>
      </c>
      <c r="J48" s="337"/>
    </row>
    <row r="49" spans="1:10" x14ac:dyDescent="0.25">
      <c r="A49" s="336" t="s">
        <v>259</v>
      </c>
      <c r="B49" s="4" t="s">
        <v>21</v>
      </c>
      <c r="C49" s="12">
        <v>496.1756634912</v>
      </c>
      <c r="D49" s="29">
        <v>0.2</v>
      </c>
      <c r="E49" s="12">
        <v>595.41079618944002</v>
      </c>
      <c r="F49" s="12">
        <v>496.1756634912</v>
      </c>
      <c r="G49" s="29">
        <v>0.2</v>
      </c>
      <c r="H49" s="12">
        <v>595.41079618944002</v>
      </c>
      <c r="I49" s="11" t="s">
        <v>7</v>
      </c>
      <c r="J49" s="337"/>
    </row>
    <row r="50" spans="1:10" x14ac:dyDescent="0.25">
      <c r="A50" s="336" t="s">
        <v>258</v>
      </c>
      <c r="B50" s="4" t="s">
        <v>21</v>
      </c>
      <c r="C50" s="12">
        <v>896.4992101716</v>
      </c>
      <c r="D50" s="29">
        <v>0.2</v>
      </c>
      <c r="E50" s="12">
        <v>1075.7990522059199</v>
      </c>
      <c r="F50" s="12">
        <v>896.4992101716</v>
      </c>
      <c r="G50" s="29">
        <v>0.2</v>
      </c>
      <c r="H50" s="12">
        <v>1075.7990522059199</v>
      </c>
      <c r="I50" s="11" t="s">
        <v>7</v>
      </c>
      <c r="J50" s="337"/>
    </row>
    <row r="51" spans="1:10" x14ac:dyDescent="0.25">
      <c r="A51" s="336" t="s">
        <v>260</v>
      </c>
      <c r="B51" s="4" t="s">
        <v>21</v>
      </c>
      <c r="C51" s="12">
        <v>1127.67196248</v>
      </c>
      <c r="D51" s="29">
        <v>0.2</v>
      </c>
      <c r="E51" s="12">
        <v>1353.2063549760001</v>
      </c>
      <c r="F51" s="12">
        <v>1127.67196248</v>
      </c>
      <c r="G51" s="29">
        <v>0.2</v>
      </c>
      <c r="H51" s="12">
        <v>1353.2063549760001</v>
      </c>
      <c r="I51" s="11" t="s">
        <v>7</v>
      </c>
      <c r="J51" s="337"/>
    </row>
    <row r="52" spans="1:10" x14ac:dyDescent="0.25">
      <c r="A52" s="346" t="s">
        <v>235</v>
      </c>
      <c r="B52" s="615" t="s">
        <v>21</v>
      </c>
      <c r="C52" s="12">
        <v>451.06878499199996</v>
      </c>
      <c r="D52" s="29">
        <v>0.2</v>
      </c>
      <c r="E52" s="12">
        <v>541.28254199039998</v>
      </c>
      <c r="F52" s="12">
        <v>451.06878499199996</v>
      </c>
      <c r="G52" s="29">
        <v>0.2</v>
      </c>
      <c r="H52" s="12">
        <v>541.28254199039998</v>
      </c>
      <c r="I52" s="618" t="s">
        <v>7</v>
      </c>
      <c r="J52" s="623"/>
    </row>
    <row r="53" spans="1:10" x14ac:dyDescent="0.25">
      <c r="A53" s="340" t="s">
        <v>237</v>
      </c>
      <c r="B53" s="69" t="s">
        <v>188</v>
      </c>
      <c r="C53" s="8"/>
      <c r="D53" s="8"/>
      <c r="E53" s="8"/>
      <c r="F53" s="8"/>
      <c r="G53" s="8"/>
      <c r="H53" s="8"/>
      <c r="I53" s="10"/>
      <c r="J53" s="341"/>
    </row>
    <row r="54" spans="1:10" x14ac:dyDescent="0.25">
      <c r="A54" s="76" t="s">
        <v>187</v>
      </c>
      <c r="B54" s="4" t="s">
        <v>188</v>
      </c>
      <c r="C54" s="12">
        <v>115.40502539999999</v>
      </c>
      <c r="D54" s="29">
        <v>0.2</v>
      </c>
      <c r="E54" s="12">
        <v>138.48603047999998</v>
      </c>
      <c r="F54" s="12">
        <v>115.40502539999999</v>
      </c>
      <c r="G54" s="29">
        <v>0.2</v>
      </c>
      <c r="H54" s="12">
        <v>138.48603047999998</v>
      </c>
      <c r="I54" s="11" t="s">
        <v>7</v>
      </c>
      <c r="J54" s="337" t="s">
        <v>213</v>
      </c>
    </row>
    <row r="55" spans="1:10" x14ac:dyDescent="0.25">
      <c r="A55" s="76" t="s">
        <v>189</v>
      </c>
      <c r="B55" s="4" t="s">
        <v>188</v>
      </c>
      <c r="C55" s="12">
        <v>170.35979939999999</v>
      </c>
      <c r="D55" s="29">
        <v>0.2</v>
      </c>
      <c r="E55" s="12">
        <v>204.43175927999997</v>
      </c>
      <c r="F55" s="12">
        <v>170.35979939999999</v>
      </c>
      <c r="G55" s="29">
        <v>0.2</v>
      </c>
      <c r="H55" s="12">
        <v>204.43175927999997</v>
      </c>
      <c r="I55" s="11" t="s">
        <v>7</v>
      </c>
      <c r="J55" s="337" t="s">
        <v>213</v>
      </c>
    </row>
    <row r="56" spans="1:10" x14ac:dyDescent="0.25">
      <c r="A56" s="340" t="s">
        <v>236</v>
      </c>
      <c r="B56" s="7" t="s">
        <v>21</v>
      </c>
      <c r="C56" s="8"/>
      <c r="D56" s="8"/>
      <c r="E56" s="8"/>
      <c r="F56" s="8"/>
      <c r="G56" s="8"/>
      <c r="H56" s="8"/>
      <c r="I56" s="8"/>
      <c r="J56" s="349"/>
    </row>
    <row r="57" spans="1:10" x14ac:dyDescent="0.25">
      <c r="A57" s="339" t="s">
        <v>22</v>
      </c>
      <c r="B57" s="4" t="s">
        <v>21</v>
      </c>
      <c r="C57" s="12"/>
      <c r="D57" s="12"/>
      <c r="E57" s="12"/>
      <c r="F57" s="12"/>
      <c r="G57" s="12"/>
      <c r="H57" s="12"/>
      <c r="I57" s="11"/>
      <c r="J57" s="337"/>
    </row>
    <row r="58" spans="1:10" x14ac:dyDescent="0.25">
      <c r="A58" s="345" t="s">
        <v>23</v>
      </c>
      <c r="B58" s="4" t="s">
        <v>21</v>
      </c>
      <c r="C58" s="12">
        <v>34.179839999999999</v>
      </c>
      <c r="D58" s="29">
        <v>0</v>
      </c>
      <c r="E58" s="12">
        <v>34.179839999999999</v>
      </c>
      <c r="F58" s="12">
        <f>C58*1.028</f>
        <v>35.136875519999997</v>
      </c>
      <c r="G58" s="29">
        <v>0</v>
      </c>
      <c r="H58" s="12">
        <f>E58*1.028</f>
        <v>35.136875519999997</v>
      </c>
      <c r="I58" s="11" t="s">
        <v>8</v>
      </c>
      <c r="J58" s="337"/>
    </row>
    <row r="59" spans="1:10" x14ac:dyDescent="0.25">
      <c r="A59" s="345" t="s">
        <v>24</v>
      </c>
      <c r="B59" s="4" t="s">
        <v>21</v>
      </c>
      <c r="C59" s="12">
        <v>111.08447999999999</v>
      </c>
      <c r="D59" s="29">
        <v>0</v>
      </c>
      <c r="E59" s="12">
        <v>111.08447999999999</v>
      </c>
      <c r="F59" s="12">
        <f t="shared" ref="F59:H77" si="4">C59*1.028</f>
        <v>114.19484543999998</v>
      </c>
      <c r="G59" s="29">
        <v>0</v>
      </c>
      <c r="H59" s="12">
        <f t="shared" si="4"/>
        <v>114.19484543999998</v>
      </c>
      <c r="I59" s="11" t="s">
        <v>8</v>
      </c>
      <c r="J59" s="337"/>
    </row>
    <row r="60" spans="1:10" x14ac:dyDescent="0.25">
      <c r="A60" s="345" t="s">
        <v>25</v>
      </c>
      <c r="B60" s="4" t="s">
        <v>21</v>
      </c>
      <c r="C60" s="12">
        <v>331.11719999999997</v>
      </c>
      <c r="D60" s="29">
        <v>0</v>
      </c>
      <c r="E60" s="12">
        <v>331.11719999999997</v>
      </c>
      <c r="F60" s="12">
        <f t="shared" si="4"/>
        <v>340.38848159999998</v>
      </c>
      <c r="G60" s="29">
        <v>0</v>
      </c>
      <c r="H60" s="12">
        <f t="shared" si="4"/>
        <v>340.38848159999998</v>
      </c>
      <c r="I60" s="11" t="s">
        <v>8</v>
      </c>
      <c r="J60" s="344"/>
    </row>
    <row r="61" spans="1:10" x14ac:dyDescent="0.25">
      <c r="A61" s="336" t="s">
        <v>26</v>
      </c>
      <c r="B61" s="4" t="s">
        <v>21</v>
      </c>
      <c r="C61" s="12">
        <v>331.11719999999997</v>
      </c>
      <c r="D61" s="29">
        <v>0</v>
      </c>
      <c r="E61" s="12">
        <v>331.11719999999997</v>
      </c>
      <c r="F61" s="12">
        <f t="shared" si="4"/>
        <v>340.38848159999998</v>
      </c>
      <c r="G61" s="29">
        <v>0</v>
      </c>
      <c r="H61" s="12">
        <f t="shared" si="4"/>
        <v>340.38848159999998</v>
      </c>
      <c r="I61" s="11" t="s">
        <v>8</v>
      </c>
      <c r="J61" s="337"/>
    </row>
    <row r="62" spans="1:10" x14ac:dyDescent="0.25">
      <c r="A62" s="339" t="s">
        <v>27</v>
      </c>
      <c r="B62" s="4" t="s">
        <v>21</v>
      </c>
      <c r="C62" s="12"/>
      <c r="D62" s="26"/>
      <c r="E62" s="12"/>
      <c r="F62" s="12"/>
      <c r="G62" s="26"/>
      <c r="H62" s="12"/>
      <c r="I62" s="11"/>
      <c r="J62" s="337"/>
    </row>
    <row r="63" spans="1:10" x14ac:dyDescent="0.25">
      <c r="A63" s="345" t="s">
        <v>24</v>
      </c>
      <c r="B63" s="4" t="s">
        <v>21</v>
      </c>
      <c r="C63" s="12">
        <v>132.44687999999999</v>
      </c>
      <c r="D63" s="29">
        <v>0</v>
      </c>
      <c r="E63" s="12">
        <v>132.44687999999999</v>
      </c>
      <c r="F63" s="12">
        <f t="shared" si="4"/>
        <v>136.15539264</v>
      </c>
      <c r="G63" s="29">
        <v>0</v>
      </c>
      <c r="H63" s="12">
        <f t="shared" si="4"/>
        <v>136.15539264</v>
      </c>
      <c r="I63" s="11" t="s">
        <v>8</v>
      </c>
      <c r="J63" s="337"/>
    </row>
    <row r="64" spans="1:10" x14ac:dyDescent="0.25">
      <c r="A64" s="345" t="s">
        <v>25</v>
      </c>
      <c r="B64" s="4" t="s">
        <v>21</v>
      </c>
      <c r="C64" s="12">
        <v>396.27251999999999</v>
      </c>
      <c r="D64" s="29">
        <v>0</v>
      </c>
      <c r="E64" s="12">
        <v>396.27251999999999</v>
      </c>
      <c r="F64" s="12">
        <f t="shared" si="4"/>
        <v>407.36815056</v>
      </c>
      <c r="G64" s="29">
        <v>0</v>
      </c>
      <c r="H64" s="12">
        <f t="shared" si="4"/>
        <v>407.36815056</v>
      </c>
      <c r="I64" s="11" t="s">
        <v>8</v>
      </c>
      <c r="J64" s="337"/>
    </row>
    <row r="65" spans="1:10" x14ac:dyDescent="0.25">
      <c r="A65" s="336" t="s">
        <v>28</v>
      </c>
      <c r="B65" s="4" t="s">
        <v>21</v>
      </c>
      <c r="C65" s="12">
        <v>396.27251999999999</v>
      </c>
      <c r="D65" s="30">
        <v>0</v>
      </c>
      <c r="E65" s="12">
        <v>396.27251999999999</v>
      </c>
      <c r="F65" s="12">
        <f t="shared" si="4"/>
        <v>407.36815056</v>
      </c>
      <c r="G65" s="30">
        <v>0</v>
      </c>
      <c r="H65" s="12">
        <f t="shared" si="4"/>
        <v>407.36815056</v>
      </c>
      <c r="I65" s="11" t="s">
        <v>8</v>
      </c>
      <c r="J65" s="337"/>
    </row>
    <row r="66" spans="1:10" x14ac:dyDescent="0.25">
      <c r="A66" s="339" t="s">
        <v>29</v>
      </c>
      <c r="B66" s="4" t="s">
        <v>21</v>
      </c>
      <c r="C66" s="12"/>
      <c r="D66" s="26"/>
      <c r="E66" s="12"/>
      <c r="F66" s="12"/>
      <c r="G66" s="26"/>
      <c r="H66" s="12"/>
      <c r="I66" s="11"/>
      <c r="J66" s="337"/>
    </row>
    <row r="67" spans="1:10" x14ac:dyDescent="0.25">
      <c r="A67" s="345" t="s">
        <v>24</v>
      </c>
      <c r="B67" s="4" t="s">
        <v>21</v>
      </c>
      <c r="C67" s="12">
        <v>165.55859999999998</v>
      </c>
      <c r="D67" s="29">
        <v>0</v>
      </c>
      <c r="E67" s="12">
        <v>165.55859999999998</v>
      </c>
      <c r="F67" s="12">
        <f t="shared" si="4"/>
        <v>170.19424079999999</v>
      </c>
      <c r="G67" s="29">
        <v>0</v>
      </c>
      <c r="H67" s="12">
        <f t="shared" si="4"/>
        <v>170.19424079999999</v>
      </c>
      <c r="I67" s="11" t="s">
        <v>8</v>
      </c>
      <c r="J67" s="337"/>
    </row>
    <row r="68" spans="1:10" x14ac:dyDescent="0.25">
      <c r="A68" s="345" t="s">
        <v>25</v>
      </c>
      <c r="B68" s="4" t="s">
        <v>21</v>
      </c>
      <c r="C68" s="12">
        <v>495.60767999999996</v>
      </c>
      <c r="D68" s="29">
        <v>0</v>
      </c>
      <c r="E68" s="12">
        <v>495.60767999999996</v>
      </c>
      <c r="F68" s="12">
        <f t="shared" si="4"/>
        <v>509.48469503999996</v>
      </c>
      <c r="G68" s="29">
        <v>0</v>
      </c>
      <c r="H68" s="12">
        <f t="shared" si="4"/>
        <v>509.48469503999996</v>
      </c>
      <c r="I68" s="11" t="s">
        <v>8</v>
      </c>
      <c r="J68" s="337"/>
    </row>
    <row r="69" spans="1:10" x14ac:dyDescent="0.25">
      <c r="A69" s="336" t="s">
        <v>30</v>
      </c>
      <c r="B69" s="4" t="s">
        <v>21</v>
      </c>
      <c r="C69" s="12">
        <v>495.60767999999996</v>
      </c>
      <c r="D69" s="30">
        <v>0</v>
      </c>
      <c r="E69" s="12">
        <v>495.60767999999996</v>
      </c>
      <c r="F69" s="12">
        <f t="shared" si="4"/>
        <v>509.48469503999996</v>
      </c>
      <c r="G69" s="30">
        <v>0</v>
      </c>
      <c r="H69" s="12">
        <f t="shared" si="4"/>
        <v>509.48469503999996</v>
      </c>
      <c r="I69" s="11" t="s">
        <v>8</v>
      </c>
      <c r="J69" s="337"/>
    </row>
    <row r="70" spans="1:10" x14ac:dyDescent="0.25">
      <c r="A70" s="339" t="s">
        <v>31</v>
      </c>
      <c r="B70" s="4" t="s">
        <v>21</v>
      </c>
      <c r="C70" s="12"/>
      <c r="D70" s="26"/>
      <c r="E70" s="12"/>
      <c r="F70" s="12"/>
      <c r="G70" s="26"/>
      <c r="H70" s="12"/>
      <c r="I70" s="11"/>
      <c r="J70" s="337"/>
    </row>
    <row r="71" spans="1:10" x14ac:dyDescent="0.25">
      <c r="A71" s="345" t="s">
        <v>24</v>
      </c>
      <c r="B71" s="4" t="s">
        <v>21</v>
      </c>
      <c r="C71" s="12">
        <v>254.21256</v>
      </c>
      <c r="D71" s="29">
        <v>0</v>
      </c>
      <c r="E71" s="12">
        <v>254.21256</v>
      </c>
      <c r="F71" s="12">
        <f t="shared" si="4"/>
        <v>261.33051168000003</v>
      </c>
      <c r="G71" s="29">
        <v>0</v>
      </c>
      <c r="H71" s="12">
        <f t="shared" si="4"/>
        <v>261.33051168000003</v>
      </c>
      <c r="I71" s="11" t="s">
        <v>8</v>
      </c>
      <c r="J71" s="337"/>
    </row>
    <row r="72" spans="1:10" x14ac:dyDescent="0.25">
      <c r="A72" s="345" t="s">
        <v>25</v>
      </c>
      <c r="B72" s="4" t="s">
        <v>21</v>
      </c>
      <c r="C72" s="12">
        <v>737.00279999999998</v>
      </c>
      <c r="D72" s="29">
        <v>0</v>
      </c>
      <c r="E72" s="12">
        <v>737.00279999999998</v>
      </c>
      <c r="F72" s="12">
        <f t="shared" si="4"/>
        <v>757.63887839999995</v>
      </c>
      <c r="G72" s="29">
        <v>0</v>
      </c>
      <c r="H72" s="12">
        <f t="shared" si="4"/>
        <v>757.63887839999995</v>
      </c>
      <c r="I72" s="11" t="s">
        <v>8</v>
      </c>
      <c r="J72" s="337"/>
    </row>
    <row r="73" spans="1:10" x14ac:dyDescent="0.25">
      <c r="A73" s="336" t="s">
        <v>32</v>
      </c>
      <c r="B73" s="4" t="s">
        <v>21</v>
      </c>
      <c r="C73" s="12">
        <v>737.00279999999998</v>
      </c>
      <c r="D73" s="30">
        <v>0</v>
      </c>
      <c r="E73" s="12">
        <v>737.00279999999998</v>
      </c>
      <c r="F73" s="12">
        <f t="shared" si="4"/>
        <v>757.63887839999995</v>
      </c>
      <c r="G73" s="30">
        <v>0</v>
      </c>
      <c r="H73" s="12">
        <f t="shared" si="4"/>
        <v>757.63887839999995</v>
      </c>
      <c r="I73" s="11" t="s">
        <v>8</v>
      </c>
      <c r="J73" s="337"/>
    </row>
    <row r="74" spans="1:10" x14ac:dyDescent="0.25">
      <c r="A74" s="339" t="s">
        <v>33</v>
      </c>
      <c r="B74" s="4" t="s">
        <v>21</v>
      </c>
      <c r="C74" s="12"/>
      <c r="D74" s="26"/>
      <c r="E74" s="12"/>
      <c r="F74" s="12"/>
      <c r="G74" s="26"/>
      <c r="H74" s="12"/>
      <c r="I74" s="11"/>
      <c r="J74" s="337"/>
    </row>
    <row r="75" spans="1:10" x14ac:dyDescent="0.25">
      <c r="A75" s="345" t="s">
        <v>24</v>
      </c>
      <c r="B75" s="4" t="s">
        <v>21</v>
      </c>
      <c r="C75" s="12">
        <v>127.10628</v>
      </c>
      <c r="D75" s="29">
        <v>0</v>
      </c>
      <c r="E75" s="12">
        <v>127.10628</v>
      </c>
      <c r="F75" s="12">
        <f t="shared" si="4"/>
        <v>130.66525584000001</v>
      </c>
      <c r="G75" s="29">
        <v>0</v>
      </c>
      <c r="H75" s="12">
        <f t="shared" si="4"/>
        <v>130.66525584000001</v>
      </c>
      <c r="I75" s="11" t="s">
        <v>8</v>
      </c>
      <c r="J75" s="337"/>
    </row>
    <row r="76" spans="1:10" x14ac:dyDescent="0.25">
      <c r="A76" s="345" t="s">
        <v>25</v>
      </c>
      <c r="B76" s="4" t="s">
        <v>21</v>
      </c>
      <c r="C76" s="12">
        <v>369.56951999999995</v>
      </c>
      <c r="D76" s="29">
        <v>0</v>
      </c>
      <c r="E76" s="12">
        <v>369.56951999999995</v>
      </c>
      <c r="F76" s="12">
        <f t="shared" si="4"/>
        <v>379.91746655999998</v>
      </c>
      <c r="G76" s="29">
        <v>0</v>
      </c>
      <c r="H76" s="12">
        <f t="shared" si="4"/>
        <v>379.91746655999998</v>
      </c>
      <c r="I76" s="11" t="s">
        <v>8</v>
      </c>
      <c r="J76" s="337"/>
    </row>
    <row r="77" spans="1:10" x14ac:dyDescent="0.25">
      <c r="A77" s="336" t="s">
        <v>34</v>
      </c>
      <c r="B77" s="4" t="s">
        <v>21</v>
      </c>
      <c r="C77" s="12">
        <v>369.56951999999995</v>
      </c>
      <c r="D77" s="30">
        <v>0</v>
      </c>
      <c r="E77" s="12">
        <v>369.56951999999995</v>
      </c>
      <c r="F77" s="12">
        <f t="shared" si="4"/>
        <v>379.91746655999998</v>
      </c>
      <c r="G77" s="30">
        <v>0</v>
      </c>
      <c r="H77" s="12">
        <f t="shared" si="4"/>
        <v>379.91746655999998</v>
      </c>
      <c r="I77" s="11" t="s">
        <v>8</v>
      </c>
      <c r="J77" s="337"/>
    </row>
    <row r="78" spans="1:10" x14ac:dyDescent="0.25">
      <c r="A78" s="350" t="s">
        <v>242</v>
      </c>
      <c r="B78" s="7" t="s">
        <v>214</v>
      </c>
      <c r="C78" s="8"/>
      <c r="D78" s="8"/>
      <c r="E78" s="8"/>
      <c r="F78" s="8"/>
      <c r="G78" s="8"/>
      <c r="H78" s="8"/>
      <c r="I78" s="10"/>
      <c r="J78" s="341"/>
    </row>
    <row r="79" spans="1:10" x14ac:dyDescent="0.25">
      <c r="A79" s="336" t="s">
        <v>35</v>
      </c>
      <c r="B79" s="4" t="s">
        <v>214</v>
      </c>
      <c r="C79" s="12">
        <v>238</v>
      </c>
      <c r="D79" s="29">
        <v>0</v>
      </c>
      <c r="E79" s="12">
        <v>238</v>
      </c>
      <c r="F79" s="12">
        <f>C79*1.028</f>
        <v>244.66400000000002</v>
      </c>
      <c r="G79" s="29">
        <v>0</v>
      </c>
      <c r="H79" s="12">
        <f>E79*1.028</f>
        <v>244.66400000000002</v>
      </c>
      <c r="I79" s="11" t="s">
        <v>8</v>
      </c>
      <c r="J79" s="337"/>
    </row>
    <row r="80" spans="1:10" x14ac:dyDescent="0.25">
      <c r="A80" s="336" t="s">
        <v>36</v>
      </c>
      <c r="B80" s="4" t="s">
        <v>214</v>
      </c>
      <c r="C80" s="12">
        <v>376</v>
      </c>
      <c r="D80" s="29">
        <v>0</v>
      </c>
      <c r="E80" s="12">
        <v>376</v>
      </c>
      <c r="F80" s="12">
        <f>C80*1.028</f>
        <v>386.52800000000002</v>
      </c>
      <c r="G80" s="29">
        <v>0</v>
      </c>
      <c r="H80" s="12">
        <f>E80*1.028</f>
        <v>386.52800000000002</v>
      </c>
      <c r="I80" s="11" t="s">
        <v>8</v>
      </c>
      <c r="J80" s="337"/>
    </row>
    <row r="81" spans="1:10" x14ac:dyDescent="0.25">
      <c r="A81" s="336" t="s">
        <v>37</v>
      </c>
      <c r="B81" s="4" t="s">
        <v>214</v>
      </c>
      <c r="C81" s="12">
        <v>470</v>
      </c>
      <c r="D81" s="29">
        <v>0</v>
      </c>
      <c r="E81" s="12">
        <v>470</v>
      </c>
      <c r="F81" s="12">
        <f>C81*1.028</f>
        <v>483.16</v>
      </c>
      <c r="G81" s="29">
        <v>0</v>
      </c>
      <c r="H81" s="12">
        <f>E81*1.028</f>
        <v>483.16</v>
      </c>
      <c r="I81" s="11" t="s">
        <v>8</v>
      </c>
      <c r="J81" s="337"/>
    </row>
    <row r="82" spans="1:10" x14ac:dyDescent="0.25">
      <c r="A82" s="340" t="s">
        <v>243</v>
      </c>
      <c r="B82" s="7" t="s">
        <v>18</v>
      </c>
      <c r="C82" s="8"/>
      <c r="D82" s="8"/>
      <c r="E82" s="8"/>
      <c r="F82" s="8"/>
      <c r="G82" s="8"/>
      <c r="H82" s="8"/>
      <c r="I82" s="8"/>
      <c r="J82" s="341"/>
    </row>
    <row r="83" spans="1:10" x14ac:dyDescent="0.25">
      <c r="A83" s="348" t="s">
        <v>38</v>
      </c>
      <c r="B83" s="4" t="s">
        <v>18</v>
      </c>
      <c r="C83" s="12" t="s">
        <v>762</v>
      </c>
      <c r="D83" s="29">
        <v>0</v>
      </c>
      <c r="E83" s="12" t="s">
        <v>762</v>
      </c>
      <c r="F83" s="12" t="s">
        <v>1830</v>
      </c>
      <c r="G83" s="29">
        <v>0</v>
      </c>
      <c r="H83" s="12" t="s">
        <v>1830</v>
      </c>
      <c r="I83" s="11" t="s">
        <v>8</v>
      </c>
      <c r="J83" s="351" t="s">
        <v>1928</v>
      </c>
    </row>
    <row r="84" spans="1:10" x14ac:dyDescent="0.25">
      <c r="A84" s="352" t="s">
        <v>39</v>
      </c>
      <c r="B84" s="4" t="s">
        <v>18</v>
      </c>
      <c r="C84" s="12"/>
      <c r="D84" s="12"/>
      <c r="E84" s="12"/>
      <c r="F84" s="12"/>
      <c r="G84" s="12"/>
      <c r="H84" s="12"/>
      <c r="I84" s="11"/>
      <c r="J84" s="337"/>
    </row>
    <row r="85" spans="1:10" x14ac:dyDescent="0.25">
      <c r="A85" s="76" t="s">
        <v>40</v>
      </c>
      <c r="B85" s="4" t="s">
        <v>18</v>
      </c>
      <c r="C85" s="12">
        <v>3.9</v>
      </c>
      <c r="D85" s="29">
        <v>0</v>
      </c>
      <c r="E85" s="12">
        <v>3.9</v>
      </c>
      <c r="F85" s="12">
        <v>3.26</v>
      </c>
      <c r="G85" s="29">
        <v>0</v>
      </c>
      <c r="H85" s="12">
        <v>3.26</v>
      </c>
      <c r="I85" s="11" t="s">
        <v>8</v>
      </c>
      <c r="J85" s="337" t="s">
        <v>695</v>
      </c>
    </row>
    <row r="86" spans="1:10" x14ac:dyDescent="0.25">
      <c r="A86" s="76" t="s">
        <v>41</v>
      </c>
      <c r="B86" s="4" t="s">
        <v>18</v>
      </c>
      <c r="C86" s="12">
        <v>32.65</v>
      </c>
      <c r="D86" s="29">
        <v>0</v>
      </c>
      <c r="E86" s="12">
        <v>32.65</v>
      </c>
      <c r="F86" s="12">
        <v>21.05</v>
      </c>
      <c r="G86" s="29">
        <v>0</v>
      </c>
      <c r="H86" s="12">
        <v>21.05</v>
      </c>
      <c r="I86" s="11" t="s">
        <v>8</v>
      </c>
      <c r="J86" s="337" t="s">
        <v>713</v>
      </c>
    </row>
    <row r="87" spans="1:10" x14ac:dyDescent="0.25">
      <c r="A87" s="76" t="s">
        <v>696</v>
      </c>
      <c r="B87" s="4" t="s">
        <v>18</v>
      </c>
      <c r="C87" s="12">
        <v>11.63</v>
      </c>
      <c r="D87" s="93">
        <v>0</v>
      </c>
      <c r="E87" s="12">
        <v>11.63</v>
      </c>
      <c r="F87" s="12">
        <v>6.79</v>
      </c>
      <c r="G87" s="93">
        <v>0</v>
      </c>
      <c r="H87" s="12">
        <v>6.79</v>
      </c>
      <c r="I87" s="11" t="s">
        <v>8</v>
      </c>
      <c r="J87" s="337"/>
    </row>
    <row r="88" spans="1:10" x14ac:dyDescent="0.25">
      <c r="A88" s="76" t="s">
        <v>42</v>
      </c>
      <c r="B88" s="4" t="s">
        <v>18</v>
      </c>
      <c r="C88" s="12">
        <v>2.97</v>
      </c>
      <c r="D88" s="29">
        <v>0</v>
      </c>
      <c r="E88" s="12">
        <v>2.97</v>
      </c>
      <c r="F88" s="12">
        <v>2.71</v>
      </c>
      <c r="G88" s="29">
        <v>0</v>
      </c>
      <c r="H88" s="12">
        <v>2.71</v>
      </c>
      <c r="I88" s="11" t="s">
        <v>8</v>
      </c>
      <c r="J88" s="337" t="s">
        <v>714</v>
      </c>
    </row>
    <row r="89" spans="1:10" x14ac:dyDescent="0.25">
      <c r="A89" s="76" t="s">
        <v>634</v>
      </c>
      <c r="B89" s="4" t="s">
        <v>18</v>
      </c>
      <c r="C89" s="12">
        <v>0.21</v>
      </c>
      <c r="D89" s="29">
        <v>0</v>
      </c>
      <c r="E89" s="12">
        <v>0.21</v>
      </c>
      <c r="F89" s="12">
        <v>0.25</v>
      </c>
      <c r="G89" s="29">
        <v>0</v>
      </c>
      <c r="H89" s="12">
        <v>0.25</v>
      </c>
      <c r="I89" s="11" t="s">
        <v>8</v>
      </c>
      <c r="J89" s="337" t="s">
        <v>715</v>
      </c>
    </row>
    <row r="90" spans="1:10" x14ac:dyDescent="0.25">
      <c r="A90" s="76" t="s">
        <v>43</v>
      </c>
      <c r="B90" s="4" t="s">
        <v>18</v>
      </c>
      <c r="C90" s="12">
        <v>10.56</v>
      </c>
      <c r="D90" s="29">
        <v>0</v>
      </c>
      <c r="E90" s="12">
        <v>10.56</v>
      </c>
      <c r="F90" s="12">
        <v>10.79</v>
      </c>
      <c r="G90" s="29">
        <v>0</v>
      </c>
      <c r="H90" s="12">
        <v>10.79</v>
      </c>
      <c r="I90" s="11" t="s">
        <v>8</v>
      </c>
      <c r="J90" s="337"/>
    </row>
    <row r="91" spans="1:10" x14ac:dyDescent="0.25">
      <c r="A91" s="76" t="s">
        <v>44</v>
      </c>
      <c r="B91" s="4" t="s">
        <v>18</v>
      </c>
      <c r="C91" s="12">
        <v>6.74</v>
      </c>
      <c r="D91" s="29">
        <v>0</v>
      </c>
      <c r="E91" s="12">
        <v>6.74</v>
      </c>
      <c r="F91" s="12">
        <v>7.2</v>
      </c>
      <c r="G91" s="29">
        <v>0</v>
      </c>
      <c r="H91" s="12">
        <v>7.2</v>
      </c>
      <c r="I91" s="11" t="s">
        <v>8</v>
      </c>
      <c r="J91" s="337"/>
    </row>
    <row r="92" spans="1:10" x14ac:dyDescent="0.25">
      <c r="A92" s="76" t="s">
        <v>45</v>
      </c>
      <c r="B92" s="4" t="s">
        <v>18</v>
      </c>
      <c r="C92" s="12">
        <v>0.21</v>
      </c>
      <c r="D92" s="29">
        <v>0</v>
      </c>
      <c r="E92" s="12">
        <v>0.21</v>
      </c>
      <c r="F92" s="12">
        <v>0.21</v>
      </c>
      <c r="G92" s="29">
        <v>0</v>
      </c>
      <c r="H92" s="12">
        <v>0.21</v>
      </c>
      <c r="I92" s="12" t="s">
        <v>8</v>
      </c>
      <c r="J92" s="353"/>
    </row>
    <row r="93" spans="1:10" x14ac:dyDescent="0.25">
      <c r="A93" s="76" t="s">
        <v>46</v>
      </c>
      <c r="B93" s="4" t="s">
        <v>18</v>
      </c>
      <c r="C93" s="12">
        <v>0.86</v>
      </c>
      <c r="D93" s="29">
        <v>0</v>
      </c>
      <c r="E93" s="12">
        <v>0.86</v>
      </c>
      <c r="F93" s="12">
        <v>1.1000000000000001</v>
      </c>
      <c r="G93" s="29">
        <v>0</v>
      </c>
      <c r="H93" s="12">
        <v>1.1000000000000001</v>
      </c>
      <c r="I93" s="12" t="s">
        <v>8</v>
      </c>
      <c r="J93" s="353"/>
    </row>
    <row r="94" spans="1:10" x14ac:dyDescent="0.25">
      <c r="A94" s="76" t="s">
        <v>47</v>
      </c>
      <c r="B94" s="4" t="s">
        <v>18</v>
      </c>
      <c r="C94" s="12">
        <v>3.6</v>
      </c>
      <c r="D94" s="29">
        <v>0</v>
      </c>
      <c r="E94" s="12">
        <v>3.6</v>
      </c>
      <c r="F94" s="12">
        <v>2.21</v>
      </c>
      <c r="G94" s="29">
        <v>0</v>
      </c>
      <c r="H94" s="12">
        <v>2.21</v>
      </c>
      <c r="I94" s="12" t="s">
        <v>8</v>
      </c>
      <c r="J94" s="353"/>
    </row>
    <row r="95" spans="1:10" x14ac:dyDescent="0.25">
      <c r="A95" s="76" t="s">
        <v>48</v>
      </c>
      <c r="B95" s="4" t="s">
        <v>18</v>
      </c>
      <c r="C95" s="12">
        <v>7.82</v>
      </c>
      <c r="D95" s="29">
        <v>0</v>
      </c>
      <c r="E95" s="12">
        <v>7.82</v>
      </c>
      <c r="F95" s="12">
        <v>19.38</v>
      </c>
      <c r="G95" s="29">
        <v>0</v>
      </c>
      <c r="H95" s="12">
        <v>19.38</v>
      </c>
      <c r="I95" s="12" t="s">
        <v>8</v>
      </c>
      <c r="J95" s="353"/>
    </row>
    <row r="96" spans="1:10" x14ac:dyDescent="0.25">
      <c r="A96" s="76" t="s">
        <v>49</v>
      </c>
      <c r="B96" s="4" t="s">
        <v>18</v>
      </c>
      <c r="C96" s="12">
        <v>2.5</v>
      </c>
      <c r="D96" s="29">
        <v>0</v>
      </c>
      <c r="E96" s="12">
        <v>2.5</v>
      </c>
      <c r="F96" s="12">
        <v>2.73</v>
      </c>
      <c r="G96" s="29">
        <v>0</v>
      </c>
      <c r="H96" s="12">
        <v>2.73</v>
      </c>
      <c r="I96" s="12" t="s">
        <v>8</v>
      </c>
      <c r="J96" s="353"/>
    </row>
    <row r="97" spans="1:11" x14ac:dyDescent="0.25">
      <c r="A97" s="76" t="s">
        <v>50</v>
      </c>
      <c r="B97" s="4" t="s">
        <v>18</v>
      </c>
      <c r="C97" s="12">
        <v>10.220000000000001</v>
      </c>
      <c r="D97" s="29">
        <v>0</v>
      </c>
      <c r="E97" s="12">
        <v>10.220000000000001</v>
      </c>
      <c r="F97" s="12">
        <v>33.94</v>
      </c>
      <c r="G97" s="29">
        <v>0</v>
      </c>
      <c r="H97" s="12">
        <v>33.94</v>
      </c>
      <c r="I97" s="12" t="s">
        <v>8</v>
      </c>
      <c r="J97" s="353"/>
    </row>
    <row r="98" spans="1:11" ht="15.75" thickBot="1" x14ac:dyDescent="0.3">
      <c r="A98" s="76" t="s">
        <v>51</v>
      </c>
      <c r="B98" s="4" t="s">
        <v>18</v>
      </c>
      <c r="C98" s="12">
        <v>4.74</v>
      </c>
      <c r="D98" s="29">
        <v>0</v>
      </c>
      <c r="E98" s="12">
        <v>4.74</v>
      </c>
      <c r="F98" s="12">
        <v>5.58</v>
      </c>
      <c r="G98" s="29">
        <v>0</v>
      </c>
      <c r="H98" s="12">
        <v>5.58</v>
      </c>
      <c r="I98" s="12" t="s">
        <v>8</v>
      </c>
      <c r="J98" s="354" t="s">
        <v>635</v>
      </c>
    </row>
    <row r="99" spans="1:11" ht="15.75" thickBot="1" x14ac:dyDescent="0.3">
      <c r="A99" s="1" t="s">
        <v>1911</v>
      </c>
      <c r="B99" s="2"/>
      <c r="C99" s="22"/>
      <c r="D99" s="22"/>
      <c r="E99" s="22"/>
      <c r="F99" s="22"/>
      <c r="G99" s="22"/>
      <c r="H99" s="22"/>
      <c r="I99" s="2"/>
      <c r="J99" s="3"/>
    </row>
    <row r="100" spans="1:11" x14ac:dyDescent="0.25">
      <c r="A100" s="340" t="s">
        <v>238</v>
      </c>
      <c r="B100" s="7" t="s">
        <v>228</v>
      </c>
      <c r="C100" s="8"/>
      <c r="D100" s="8"/>
      <c r="E100" s="8"/>
      <c r="F100" s="8"/>
      <c r="G100" s="8"/>
      <c r="H100" s="8"/>
      <c r="I100" s="10"/>
      <c r="J100" s="341"/>
    </row>
    <row r="101" spans="1:11" x14ac:dyDescent="0.25">
      <c r="A101" s="336" t="s">
        <v>52</v>
      </c>
      <c r="B101" s="4" t="s">
        <v>228</v>
      </c>
      <c r="C101" s="12">
        <v>285</v>
      </c>
      <c r="D101" s="29">
        <v>0</v>
      </c>
      <c r="E101" s="12">
        <v>285</v>
      </c>
      <c r="F101" s="12">
        <v>314</v>
      </c>
      <c r="G101" s="29">
        <v>0</v>
      </c>
      <c r="H101" s="12">
        <v>314</v>
      </c>
      <c r="I101" s="11" t="s">
        <v>8</v>
      </c>
      <c r="J101" s="344" t="s">
        <v>53</v>
      </c>
    </row>
    <row r="102" spans="1:11" x14ac:dyDescent="0.25">
      <c r="A102" s="336"/>
      <c r="B102" s="4" t="s">
        <v>228</v>
      </c>
      <c r="C102" s="12">
        <v>383</v>
      </c>
      <c r="D102" s="29">
        <v>0</v>
      </c>
      <c r="E102" s="12">
        <v>383</v>
      </c>
      <c r="F102" s="12">
        <v>421</v>
      </c>
      <c r="G102" s="29">
        <v>0</v>
      </c>
      <c r="H102" s="12">
        <v>421</v>
      </c>
      <c r="I102" s="11" t="s">
        <v>8</v>
      </c>
      <c r="J102" s="344" t="s">
        <v>54</v>
      </c>
    </row>
    <row r="103" spans="1:11" x14ac:dyDescent="0.25">
      <c r="A103" s="336"/>
      <c r="B103" s="4" t="s">
        <v>228</v>
      </c>
      <c r="C103" s="12">
        <v>486</v>
      </c>
      <c r="D103" s="29">
        <v>0</v>
      </c>
      <c r="E103" s="12">
        <v>486</v>
      </c>
      <c r="F103" s="12">
        <v>535</v>
      </c>
      <c r="G103" s="29">
        <v>0</v>
      </c>
      <c r="H103" s="12">
        <v>535</v>
      </c>
      <c r="I103" s="11" t="s">
        <v>8</v>
      </c>
      <c r="J103" s="344" t="s">
        <v>55</v>
      </c>
    </row>
    <row r="104" spans="1:11" x14ac:dyDescent="0.25">
      <c r="A104" s="336"/>
      <c r="B104" s="4" t="s">
        <v>228</v>
      </c>
      <c r="C104" s="12">
        <v>592</v>
      </c>
      <c r="D104" s="29">
        <v>0</v>
      </c>
      <c r="E104" s="12">
        <v>592</v>
      </c>
      <c r="F104" s="12">
        <v>651</v>
      </c>
      <c r="G104" s="29">
        <v>0</v>
      </c>
      <c r="H104" s="12">
        <v>651</v>
      </c>
      <c r="I104" s="11" t="s">
        <v>8</v>
      </c>
      <c r="J104" s="344" t="s">
        <v>56</v>
      </c>
    </row>
    <row r="105" spans="1:11" x14ac:dyDescent="0.25">
      <c r="A105" s="336"/>
      <c r="B105" s="4" t="s">
        <v>228</v>
      </c>
      <c r="C105" s="12">
        <v>711</v>
      </c>
      <c r="D105" s="29">
        <v>0</v>
      </c>
      <c r="E105" s="12">
        <v>711</v>
      </c>
      <c r="F105" s="12">
        <v>782</v>
      </c>
      <c r="G105" s="29">
        <v>0</v>
      </c>
      <c r="H105" s="12">
        <v>782</v>
      </c>
      <c r="I105" s="11" t="s">
        <v>8</v>
      </c>
      <c r="J105" s="344" t="s">
        <v>57</v>
      </c>
    </row>
    <row r="106" spans="1:11" x14ac:dyDescent="0.25">
      <c r="A106" s="336"/>
      <c r="B106" s="4" t="s">
        <v>228</v>
      </c>
      <c r="C106" s="12">
        <v>822</v>
      </c>
      <c r="D106" s="29">
        <v>0</v>
      </c>
      <c r="E106" s="12">
        <v>822</v>
      </c>
      <c r="F106" s="12">
        <v>904</v>
      </c>
      <c r="G106" s="29">
        <v>0</v>
      </c>
      <c r="H106" s="12">
        <v>904</v>
      </c>
      <c r="I106" s="11" t="s">
        <v>8</v>
      </c>
      <c r="J106" s="344" t="s">
        <v>58</v>
      </c>
      <c r="K106" s="419"/>
    </row>
    <row r="107" spans="1:11" x14ac:dyDescent="0.25">
      <c r="A107" s="336" t="s">
        <v>59</v>
      </c>
      <c r="B107" s="4" t="s">
        <v>228</v>
      </c>
      <c r="C107" s="12">
        <v>510</v>
      </c>
      <c r="D107" s="29">
        <v>0</v>
      </c>
      <c r="E107" s="12">
        <v>510</v>
      </c>
      <c r="F107" s="12">
        <v>561</v>
      </c>
      <c r="G107" s="29">
        <v>0</v>
      </c>
      <c r="H107" s="12">
        <v>561</v>
      </c>
      <c r="I107" s="11" t="s">
        <v>8</v>
      </c>
      <c r="J107" s="344" t="s">
        <v>53</v>
      </c>
    </row>
    <row r="108" spans="1:11" x14ac:dyDescent="0.25">
      <c r="A108" s="336"/>
      <c r="B108" s="4" t="s">
        <v>228</v>
      </c>
      <c r="C108" s="12">
        <v>670</v>
      </c>
      <c r="D108" s="29">
        <v>0</v>
      </c>
      <c r="E108" s="12">
        <v>670</v>
      </c>
      <c r="F108" s="12">
        <v>737</v>
      </c>
      <c r="G108" s="29">
        <v>0</v>
      </c>
      <c r="H108" s="12">
        <v>737</v>
      </c>
      <c r="I108" s="11" t="s">
        <v>8</v>
      </c>
      <c r="J108" s="344" t="s">
        <v>54</v>
      </c>
    </row>
    <row r="109" spans="1:11" x14ac:dyDescent="0.25">
      <c r="A109" s="336"/>
      <c r="B109" s="4" t="s">
        <v>228</v>
      </c>
      <c r="C109" s="12">
        <v>854</v>
      </c>
      <c r="D109" s="29">
        <v>0</v>
      </c>
      <c r="E109" s="12">
        <v>854</v>
      </c>
      <c r="F109" s="12">
        <v>939</v>
      </c>
      <c r="G109" s="29">
        <v>0</v>
      </c>
      <c r="H109" s="12">
        <v>939</v>
      </c>
      <c r="I109" s="11" t="s">
        <v>8</v>
      </c>
      <c r="J109" s="344" t="s">
        <v>55</v>
      </c>
    </row>
    <row r="110" spans="1:11" x14ac:dyDescent="0.25">
      <c r="A110" s="336"/>
      <c r="B110" s="4" t="s">
        <v>228</v>
      </c>
      <c r="C110" s="12">
        <v>1035</v>
      </c>
      <c r="D110" s="29">
        <v>0</v>
      </c>
      <c r="E110" s="12">
        <v>1035</v>
      </c>
      <c r="F110" s="12">
        <v>1139</v>
      </c>
      <c r="G110" s="29">
        <v>0</v>
      </c>
      <c r="H110" s="12">
        <v>1139</v>
      </c>
      <c r="I110" s="11" t="s">
        <v>8</v>
      </c>
      <c r="J110" s="344" t="s">
        <v>56</v>
      </c>
    </row>
    <row r="111" spans="1:11" x14ac:dyDescent="0.25">
      <c r="A111" s="336"/>
      <c r="B111" s="4" t="s">
        <v>228</v>
      </c>
      <c r="C111" s="12">
        <v>1221</v>
      </c>
      <c r="D111" s="29">
        <v>0</v>
      </c>
      <c r="E111" s="12">
        <v>1221</v>
      </c>
      <c r="F111" s="12">
        <v>1343</v>
      </c>
      <c r="G111" s="29">
        <v>0</v>
      </c>
      <c r="H111" s="12">
        <v>1343</v>
      </c>
      <c r="I111" s="11" t="s">
        <v>8</v>
      </c>
      <c r="J111" s="344" t="s">
        <v>57</v>
      </c>
    </row>
    <row r="112" spans="1:11" x14ac:dyDescent="0.25">
      <c r="A112" s="336"/>
      <c r="B112" s="4" t="s">
        <v>228</v>
      </c>
      <c r="C112" s="12">
        <v>1407</v>
      </c>
      <c r="D112" s="29">
        <v>0</v>
      </c>
      <c r="E112" s="12">
        <v>1407</v>
      </c>
      <c r="F112" s="12">
        <v>1548</v>
      </c>
      <c r="G112" s="29">
        <v>0</v>
      </c>
      <c r="H112" s="12">
        <v>1548</v>
      </c>
      <c r="I112" s="11" t="s">
        <v>8</v>
      </c>
      <c r="J112" s="344" t="s">
        <v>58</v>
      </c>
    </row>
    <row r="113" spans="1:10" x14ac:dyDescent="0.25">
      <c r="A113" s="336" t="s">
        <v>60</v>
      </c>
      <c r="B113" s="4" t="s">
        <v>228</v>
      </c>
      <c r="C113" s="12">
        <v>656</v>
      </c>
      <c r="D113" s="29">
        <v>0</v>
      </c>
      <c r="E113" s="12">
        <v>656</v>
      </c>
      <c r="F113" s="12">
        <v>722</v>
      </c>
      <c r="G113" s="29">
        <v>0</v>
      </c>
      <c r="H113" s="12">
        <v>722</v>
      </c>
      <c r="I113" s="11" t="s">
        <v>8</v>
      </c>
      <c r="J113" s="344" t="s">
        <v>53</v>
      </c>
    </row>
    <row r="114" spans="1:10" x14ac:dyDescent="0.25">
      <c r="A114" s="348"/>
      <c r="B114" s="4" t="s">
        <v>228</v>
      </c>
      <c r="C114" s="12">
        <v>843</v>
      </c>
      <c r="D114" s="29">
        <v>0</v>
      </c>
      <c r="E114" s="12">
        <v>843</v>
      </c>
      <c r="F114" s="12">
        <v>927</v>
      </c>
      <c r="G114" s="29">
        <v>0</v>
      </c>
      <c r="H114" s="12">
        <v>927</v>
      </c>
      <c r="I114" s="11" t="s">
        <v>8</v>
      </c>
      <c r="J114" s="344" t="s">
        <v>54</v>
      </c>
    </row>
    <row r="115" spans="1:10" x14ac:dyDescent="0.25">
      <c r="A115" s="348"/>
      <c r="B115" s="4" t="s">
        <v>228</v>
      </c>
      <c r="C115" s="12">
        <v>1043</v>
      </c>
      <c r="D115" s="29">
        <v>0</v>
      </c>
      <c r="E115" s="12">
        <v>1043</v>
      </c>
      <c r="F115" s="12">
        <v>1147</v>
      </c>
      <c r="G115" s="29">
        <v>0</v>
      </c>
      <c r="H115" s="12">
        <v>1147</v>
      </c>
      <c r="I115" s="11" t="s">
        <v>8</v>
      </c>
      <c r="J115" s="344" t="s">
        <v>55</v>
      </c>
    </row>
    <row r="116" spans="1:10" x14ac:dyDescent="0.25">
      <c r="A116" s="348"/>
      <c r="B116" s="4" t="s">
        <v>228</v>
      </c>
      <c r="C116" s="12">
        <v>1256</v>
      </c>
      <c r="D116" s="29">
        <v>0</v>
      </c>
      <c r="E116" s="12">
        <v>1256</v>
      </c>
      <c r="F116" s="12">
        <v>1382</v>
      </c>
      <c r="G116" s="29">
        <v>0</v>
      </c>
      <c r="H116" s="12">
        <v>1382</v>
      </c>
      <c r="I116" s="11" t="s">
        <v>8</v>
      </c>
      <c r="J116" s="344" t="s">
        <v>56</v>
      </c>
    </row>
    <row r="117" spans="1:10" x14ac:dyDescent="0.25">
      <c r="A117" s="348"/>
      <c r="B117" s="4" t="s">
        <v>228</v>
      </c>
      <c r="C117" s="12">
        <v>1459</v>
      </c>
      <c r="D117" s="29">
        <v>0</v>
      </c>
      <c r="E117" s="12">
        <v>1459</v>
      </c>
      <c r="F117" s="12">
        <v>1605</v>
      </c>
      <c r="G117" s="29">
        <v>0</v>
      </c>
      <c r="H117" s="12">
        <v>1605</v>
      </c>
      <c r="I117" s="11" t="s">
        <v>8</v>
      </c>
      <c r="J117" s="344" t="s">
        <v>57</v>
      </c>
    </row>
    <row r="118" spans="1:10" x14ac:dyDescent="0.25">
      <c r="A118" s="348"/>
      <c r="B118" s="4" t="s">
        <v>228</v>
      </c>
      <c r="C118" s="12">
        <v>1676</v>
      </c>
      <c r="D118" s="29">
        <v>0</v>
      </c>
      <c r="E118" s="12">
        <v>1676</v>
      </c>
      <c r="F118" s="12">
        <v>1844</v>
      </c>
      <c r="G118" s="29">
        <v>0</v>
      </c>
      <c r="H118" s="12">
        <v>1844</v>
      </c>
      <c r="I118" s="11" t="s">
        <v>8</v>
      </c>
      <c r="J118" s="344" t="s">
        <v>58</v>
      </c>
    </row>
    <row r="119" spans="1:10" x14ac:dyDescent="0.25">
      <c r="A119" s="340" t="s">
        <v>244</v>
      </c>
      <c r="B119" s="7" t="s">
        <v>228</v>
      </c>
      <c r="C119" s="8"/>
      <c r="D119" s="8"/>
      <c r="E119" s="8"/>
      <c r="F119" s="8"/>
      <c r="G119" s="8"/>
      <c r="H119" s="8"/>
      <c r="I119" s="10"/>
      <c r="J119" s="341"/>
    </row>
    <row r="120" spans="1:10" x14ac:dyDescent="0.25">
      <c r="A120" s="336" t="s">
        <v>52</v>
      </c>
      <c r="B120" s="4" t="s">
        <v>228</v>
      </c>
      <c r="C120" s="12">
        <v>21</v>
      </c>
      <c r="D120" s="29">
        <v>0</v>
      </c>
      <c r="E120" s="12">
        <v>21</v>
      </c>
      <c r="F120" s="12">
        <v>24</v>
      </c>
      <c r="G120" s="29">
        <v>0</v>
      </c>
      <c r="H120" s="12">
        <v>24</v>
      </c>
      <c r="I120" s="11" t="s">
        <v>8</v>
      </c>
      <c r="J120" s="355" t="s">
        <v>61</v>
      </c>
    </row>
    <row r="121" spans="1:10" x14ac:dyDescent="0.25">
      <c r="A121" s="336"/>
      <c r="B121" s="4" t="s">
        <v>228</v>
      </c>
      <c r="C121" s="12">
        <v>32</v>
      </c>
      <c r="D121" s="29">
        <v>0</v>
      </c>
      <c r="E121" s="12">
        <v>32</v>
      </c>
      <c r="F121" s="12">
        <v>37</v>
      </c>
      <c r="G121" s="29">
        <v>0</v>
      </c>
      <c r="H121" s="12">
        <v>37</v>
      </c>
      <c r="I121" s="11" t="s">
        <v>8</v>
      </c>
      <c r="J121" s="355" t="s">
        <v>62</v>
      </c>
    </row>
    <row r="122" spans="1:10" x14ac:dyDescent="0.25">
      <c r="A122" s="336"/>
      <c r="B122" s="4" t="s">
        <v>228</v>
      </c>
      <c r="C122" s="12">
        <v>44</v>
      </c>
      <c r="D122" s="29">
        <v>0</v>
      </c>
      <c r="E122" s="12">
        <v>44</v>
      </c>
      <c r="F122" s="12">
        <v>52</v>
      </c>
      <c r="G122" s="29">
        <v>0</v>
      </c>
      <c r="H122" s="12">
        <v>52</v>
      </c>
      <c r="I122" s="11" t="s">
        <v>8</v>
      </c>
      <c r="J122" s="355" t="s">
        <v>63</v>
      </c>
    </row>
    <row r="123" spans="1:10" x14ac:dyDescent="0.25">
      <c r="A123" s="336" t="s">
        <v>59</v>
      </c>
      <c r="B123" s="4" t="s">
        <v>228</v>
      </c>
      <c r="C123" s="12">
        <v>36</v>
      </c>
      <c r="D123" s="29">
        <v>0</v>
      </c>
      <c r="E123" s="12">
        <v>36</v>
      </c>
      <c r="F123" s="12">
        <v>42</v>
      </c>
      <c r="G123" s="29">
        <v>0</v>
      </c>
      <c r="H123" s="12">
        <v>42</v>
      </c>
      <c r="I123" s="11" t="s">
        <v>8</v>
      </c>
      <c r="J123" s="355" t="s">
        <v>61</v>
      </c>
    </row>
    <row r="124" spans="1:10" x14ac:dyDescent="0.25">
      <c r="A124" s="336"/>
      <c r="B124" s="4" t="s">
        <v>228</v>
      </c>
      <c r="C124" s="12">
        <v>56</v>
      </c>
      <c r="D124" s="29">
        <v>0</v>
      </c>
      <c r="E124" s="12">
        <v>56</v>
      </c>
      <c r="F124" s="12">
        <v>65</v>
      </c>
      <c r="G124" s="29">
        <v>0</v>
      </c>
      <c r="H124" s="12">
        <v>65</v>
      </c>
      <c r="I124" s="11" t="s">
        <v>8</v>
      </c>
      <c r="J124" s="355" t="s">
        <v>62</v>
      </c>
    </row>
    <row r="125" spans="1:10" x14ac:dyDescent="0.25">
      <c r="A125" s="336"/>
      <c r="B125" s="4" t="s">
        <v>228</v>
      </c>
      <c r="C125" s="12">
        <v>76</v>
      </c>
      <c r="D125" s="29">
        <v>0</v>
      </c>
      <c r="E125" s="12">
        <v>76</v>
      </c>
      <c r="F125" s="12">
        <v>89</v>
      </c>
      <c r="G125" s="29">
        <v>0</v>
      </c>
      <c r="H125" s="12">
        <v>89</v>
      </c>
      <c r="I125" s="11" t="s">
        <v>8</v>
      </c>
      <c r="J125" s="355" t="s">
        <v>63</v>
      </c>
    </row>
    <row r="126" spans="1:10" x14ac:dyDescent="0.25">
      <c r="A126" s="336" t="s">
        <v>60</v>
      </c>
      <c r="B126" s="4" t="s">
        <v>228</v>
      </c>
      <c r="C126" s="12">
        <v>45</v>
      </c>
      <c r="D126" s="29">
        <v>0</v>
      </c>
      <c r="E126" s="12">
        <v>45</v>
      </c>
      <c r="F126" s="12">
        <v>53</v>
      </c>
      <c r="G126" s="29">
        <v>0</v>
      </c>
      <c r="H126" s="12">
        <v>53</v>
      </c>
      <c r="I126" s="11" t="s">
        <v>8</v>
      </c>
      <c r="J126" s="355" t="s">
        <v>61</v>
      </c>
    </row>
    <row r="127" spans="1:10" x14ac:dyDescent="0.25">
      <c r="A127" s="348"/>
      <c r="B127" s="4" t="s">
        <v>228</v>
      </c>
      <c r="C127" s="12">
        <v>68</v>
      </c>
      <c r="D127" s="29">
        <v>0</v>
      </c>
      <c r="E127" s="12">
        <v>68</v>
      </c>
      <c r="F127" s="12">
        <v>79</v>
      </c>
      <c r="G127" s="29">
        <v>0</v>
      </c>
      <c r="H127" s="12">
        <v>79</v>
      </c>
      <c r="I127" s="11" t="s">
        <v>8</v>
      </c>
      <c r="J127" s="355" t="s">
        <v>62</v>
      </c>
    </row>
    <row r="128" spans="1:10" x14ac:dyDescent="0.25">
      <c r="A128" s="348"/>
      <c r="B128" s="4" t="s">
        <v>228</v>
      </c>
      <c r="C128" s="12">
        <v>90</v>
      </c>
      <c r="D128" s="29">
        <v>0</v>
      </c>
      <c r="E128" s="12">
        <v>90</v>
      </c>
      <c r="F128" s="12">
        <v>106</v>
      </c>
      <c r="G128" s="29">
        <v>0</v>
      </c>
      <c r="H128" s="12">
        <v>106</v>
      </c>
      <c r="I128" s="11" t="s">
        <v>8</v>
      </c>
      <c r="J128" s="355" t="s">
        <v>63</v>
      </c>
    </row>
    <row r="129" spans="1:10" x14ac:dyDescent="0.25">
      <c r="A129" s="356" t="s">
        <v>252</v>
      </c>
      <c r="B129" s="7" t="s">
        <v>228</v>
      </c>
      <c r="C129" s="8"/>
      <c r="D129" s="8"/>
      <c r="E129" s="8"/>
      <c r="F129" s="8"/>
      <c r="G129" s="8"/>
      <c r="H129" s="8"/>
      <c r="I129" s="14"/>
      <c r="J129" s="341"/>
    </row>
    <row r="130" spans="1:10" x14ac:dyDescent="0.25">
      <c r="A130" s="339" t="s">
        <v>64</v>
      </c>
      <c r="B130" s="4" t="s">
        <v>228</v>
      </c>
      <c r="C130" s="12"/>
      <c r="D130" s="12"/>
      <c r="E130" s="12"/>
      <c r="F130" s="12"/>
      <c r="G130" s="12"/>
      <c r="H130" s="12"/>
      <c r="I130" s="81"/>
      <c r="J130" s="357"/>
    </row>
    <row r="131" spans="1:10" x14ac:dyDescent="0.25">
      <c r="A131" s="336"/>
      <c r="B131" s="4" t="s">
        <v>228</v>
      </c>
      <c r="C131" s="12">
        <v>21</v>
      </c>
      <c r="D131" s="29">
        <v>0</v>
      </c>
      <c r="E131" s="12">
        <v>21</v>
      </c>
      <c r="F131" s="12">
        <v>24</v>
      </c>
      <c r="G131" s="29">
        <v>0</v>
      </c>
      <c r="H131" s="12">
        <v>24</v>
      </c>
      <c r="I131" s="11" t="s">
        <v>8</v>
      </c>
      <c r="J131" s="355" t="s">
        <v>65</v>
      </c>
    </row>
    <row r="132" spans="1:10" x14ac:dyDescent="0.25">
      <c r="A132" s="336"/>
      <c r="B132" s="4" t="s">
        <v>228</v>
      </c>
      <c r="C132" s="12">
        <v>32</v>
      </c>
      <c r="D132" s="29">
        <v>0</v>
      </c>
      <c r="E132" s="12">
        <v>32</v>
      </c>
      <c r="F132" s="12">
        <v>37</v>
      </c>
      <c r="G132" s="29">
        <v>0</v>
      </c>
      <c r="H132" s="12">
        <v>37</v>
      </c>
      <c r="I132" s="11" t="s">
        <v>8</v>
      </c>
      <c r="J132" s="355" t="s">
        <v>66</v>
      </c>
    </row>
    <row r="133" spans="1:10" x14ac:dyDescent="0.25">
      <c r="A133" s="336"/>
      <c r="B133" s="4" t="s">
        <v>228</v>
      </c>
      <c r="C133" s="12">
        <v>44</v>
      </c>
      <c r="D133" s="29">
        <v>0</v>
      </c>
      <c r="E133" s="12">
        <v>44</v>
      </c>
      <c r="F133" s="12">
        <v>52</v>
      </c>
      <c r="G133" s="29">
        <v>0</v>
      </c>
      <c r="H133" s="12">
        <v>52</v>
      </c>
      <c r="I133" s="11" t="s">
        <v>8</v>
      </c>
      <c r="J133" s="355" t="s">
        <v>67</v>
      </c>
    </row>
    <row r="134" spans="1:10" x14ac:dyDescent="0.25">
      <c r="A134" s="339" t="s">
        <v>68</v>
      </c>
      <c r="B134" s="4" t="s">
        <v>228</v>
      </c>
      <c r="C134" s="12"/>
      <c r="D134" s="80"/>
      <c r="E134" s="12"/>
      <c r="F134" s="12"/>
      <c r="G134" s="80"/>
      <c r="H134" s="12"/>
      <c r="I134" s="81"/>
      <c r="J134" s="355"/>
    </row>
    <row r="135" spans="1:10" x14ac:dyDescent="0.25">
      <c r="A135" s="336"/>
      <c r="B135" s="4" t="s">
        <v>228</v>
      </c>
      <c r="C135" s="12">
        <v>33</v>
      </c>
      <c r="D135" s="29">
        <v>0</v>
      </c>
      <c r="E135" s="12">
        <v>33</v>
      </c>
      <c r="F135" s="12">
        <v>39</v>
      </c>
      <c r="G135" s="29">
        <v>0</v>
      </c>
      <c r="H135" s="12">
        <v>39</v>
      </c>
      <c r="I135" s="11" t="s">
        <v>8</v>
      </c>
      <c r="J135" s="355" t="s">
        <v>65</v>
      </c>
    </row>
    <row r="136" spans="1:10" x14ac:dyDescent="0.25">
      <c r="A136" s="336"/>
      <c r="B136" s="4" t="s">
        <v>228</v>
      </c>
      <c r="C136" s="12">
        <v>51</v>
      </c>
      <c r="D136" s="29">
        <v>0</v>
      </c>
      <c r="E136" s="12">
        <v>51</v>
      </c>
      <c r="F136" s="12">
        <v>60</v>
      </c>
      <c r="G136" s="29">
        <v>0</v>
      </c>
      <c r="H136" s="12">
        <v>60</v>
      </c>
      <c r="I136" s="11" t="s">
        <v>8</v>
      </c>
      <c r="J136" s="355" t="s">
        <v>66</v>
      </c>
    </row>
    <row r="137" spans="1:10" x14ac:dyDescent="0.25">
      <c r="A137" s="336"/>
      <c r="B137" s="4" t="s">
        <v>228</v>
      </c>
      <c r="C137" s="12">
        <v>71</v>
      </c>
      <c r="D137" s="29">
        <v>0</v>
      </c>
      <c r="E137" s="12">
        <v>71</v>
      </c>
      <c r="F137" s="12">
        <v>83</v>
      </c>
      <c r="G137" s="29">
        <v>0</v>
      </c>
      <c r="H137" s="12">
        <v>83</v>
      </c>
      <c r="I137" s="11" t="s">
        <v>8</v>
      </c>
      <c r="J137" s="355" t="s">
        <v>67</v>
      </c>
    </row>
    <row r="138" spans="1:10" x14ac:dyDescent="0.25">
      <c r="A138" s="339" t="s">
        <v>69</v>
      </c>
      <c r="B138" s="4" t="s">
        <v>228</v>
      </c>
      <c r="C138" s="12"/>
      <c r="D138" s="80"/>
      <c r="E138" s="12"/>
      <c r="F138" s="12"/>
      <c r="G138" s="80"/>
      <c r="H138" s="12"/>
      <c r="I138" s="81"/>
      <c r="J138" s="355"/>
    </row>
    <row r="139" spans="1:10" x14ac:dyDescent="0.25">
      <c r="A139" s="336"/>
      <c r="B139" s="4" t="s">
        <v>228</v>
      </c>
      <c r="C139" s="12">
        <v>11</v>
      </c>
      <c r="D139" s="29">
        <v>0</v>
      </c>
      <c r="E139" s="12">
        <v>11</v>
      </c>
      <c r="F139" s="12">
        <v>13</v>
      </c>
      <c r="G139" s="29">
        <v>0</v>
      </c>
      <c r="H139" s="12">
        <v>13</v>
      </c>
      <c r="I139" s="11" t="s">
        <v>8</v>
      </c>
      <c r="J139" s="355" t="s">
        <v>65</v>
      </c>
    </row>
    <row r="140" spans="1:10" x14ac:dyDescent="0.25">
      <c r="A140" s="336"/>
      <c r="B140" s="4" t="s">
        <v>228</v>
      </c>
      <c r="C140" s="12">
        <v>17</v>
      </c>
      <c r="D140" s="29">
        <v>0</v>
      </c>
      <c r="E140" s="12">
        <v>17</v>
      </c>
      <c r="F140" s="12">
        <v>20</v>
      </c>
      <c r="G140" s="29">
        <v>0</v>
      </c>
      <c r="H140" s="12">
        <v>20</v>
      </c>
      <c r="I140" s="11" t="s">
        <v>8</v>
      </c>
      <c r="J140" s="355" t="s">
        <v>66</v>
      </c>
    </row>
    <row r="141" spans="1:10" ht="15.75" thickBot="1" x14ac:dyDescent="0.3">
      <c r="A141" s="346"/>
      <c r="B141" s="4" t="s">
        <v>228</v>
      </c>
      <c r="C141" s="621">
        <v>24</v>
      </c>
      <c r="D141" s="617">
        <v>0</v>
      </c>
      <c r="E141" s="621">
        <v>24</v>
      </c>
      <c r="F141" s="621">
        <v>28</v>
      </c>
      <c r="G141" s="617">
        <v>0</v>
      </c>
      <c r="H141" s="621">
        <v>28</v>
      </c>
      <c r="I141" s="618" t="s">
        <v>8</v>
      </c>
      <c r="J141" s="624" t="s">
        <v>67</v>
      </c>
    </row>
    <row r="142" spans="1:10" ht="26.25" thickBot="1" x14ac:dyDescent="0.3">
      <c r="A142" s="1" t="s">
        <v>617</v>
      </c>
      <c r="B142" s="36"/>
      <c r="C142" s="37"/>
      <c r="D142" s="37"/>
      <c r="E142" s="37"/>
      <c r="F142" s="37"/>
      <c r="G142" s="37"/>
      <c r="H142" s="37"/>
      <c r="I142" s="38"/>
      <c r="J142" s="39"/>
    </row>
    <row r="143" spans="1:10" x14ac:dyDescent="0.25">
      <c r="A143" s="334" t="s">
        <v>850</v>
      </c>
      <c r="B143" s="33" t="s">
        <v>20</v>
      </c>
      <c r="C143" s="34"/>
      <c r="D143" s="34"/>
      <c r="E143" s="34"/>
      <c r="F143" s="34"/>
      <c r="G143" s="34"/>
      <c r="H143" s="34"/>
      <c r="I143" s="35"/>
      <c r="J143" s="358" t="s">
        <v>1799</v>
      </c>
    </row>
    <row r="144" spans="1:10" x14ac:dyDescent="0.25">
      <c r="A144" s="340" t="s">
        <v>245</v>
      </c>
      <c r="B144" s="7" t="s">
        <v>214</v>
      </c>
      <c r="C144" s="8"/>
      <c r="D144" s="8"/>
      <c r="E144" s="8"/>
      <c r="F144" s="8"/>
      <c r="G144" s="8"/>
      <c r="H144" s="8"/>
      <c r="I144" s="9"/>
      <c r="J144" s="341"/>
    </row>
    <row r="145" spans="1:10" x14ac:dyDescent="0.25">
      <c r="A145" s="359" t="s">
        <v>85</v>
      </c>
      <c r="B145" s="4" t="s">
        <v>214</v>
      </c>
      <c r="C145" s="12"/>
      <c r="D145" s="12"/>
      <c r="E145" s="12"/>
      <c r="F145" s="12"/>
      <c r="G145" s="12"/>
      <c r="H145" s="12"/>
      <c r="I145" s="11"/>
      <c r="J145" s="337"/>
    </row>
    <row r="146" spans="1:10" x14ac:dyDescent="0.25">
      <c r="A146" s="359" t="s">
        <v>196</v>
      </c>
      <c r="B146" s="4" t="s">
        <v>214</v>
      </c>
      <c r="C146" s="12">
        <v>1300</v>
      </c>
      <c r="D146" s="29">
        <v>0</v>
      </c>
      <c r="E146" s="12">
        <v>1300</v>
      </c>
      <c r="F146" s="12">
        <v>1300</v>
      </c>
      <c r="G146" s="29">
        <v>0</v>
      </c>
      <c r="H146" s="12">
        <v>1300</v>
      </c>
      <c r="I146" s="11" t="s">
        <v>8</v>
      </c>
      <c r="J146" s="337"/>
    </row>
    <row r="147" spans="1:10" x14ac:dyDescent="0.25">
      <c r="A147" s="360" t="s">
        <v>83</v>
      </c>
      <c r="B147" s="4" t="s">
        <v>214</v>
      </c>
      <c r="C147" s="12">
        <v>1900</v>
      </c>
      <c r="D147" s="29">
        <v>0</v>
      </c>
      <c r="E147" s="12">
        <v>1900</v>
      </c>
      <c r="F147" s="12">
        <v>1900</v>
      </c>
      <c r="G147" s="29">
        <v>0</v>
      </c>
      <c r="H147" s="12">
        <v>1900</v>
      </c>
      <c r="I147" s="11" t="s">
        <v>8</v>
      </c>
      <c r="J147" s="337"/>
    </row>
    <row r="148" spans="1:10" x14ac:dyDescent="0.25">
      <c r="A148" s="360" t="s">
        <v>84</v>
      </c>
      <c r="B148" s="4" t="s">
        <v>214</v>
      </c>
      <c r="C148" s="12">
        <v>1400</v>
      </c>
      <c r="D148" s="29">
        <v>0</v>
      </c>
      <c r="E148" s="12">
        <v>1400</v>
      </c>
      <c r="F148" s="12">
        <v>1400</v>
      </c>
      <c r="G148" s="29">
        <v>0</v>
      </c>
      <c r="H148" s="12">
        <v>1400</v>
      </c>
      <c r="I148" s="11" t="s">
        <v>8</v>
      </c>
      <c r="J148" s="337"/>
    </row>
    <row r="149" spans="1:10" x14ac:dyDescent="0.25">
      <c r="A149" s="359" t="s">
        <v>86</v>
      </c>
      <c r="B149" s="4" t="s">
        <v>214</v>
      </c>
      <c r="C149" s="12"/>
      <c r="D149" s="12"/>
      <c r="E149" s="12"/>
      <c r="F149" s="12"/>
      <c r="G149" s="12"/>
      <c r="H149" s="12"/>
      <c r="I149" s="11"/>
      <c r="J149" s="337"/>
    </row>
    <row r="150" spans="1:10" x14ac:dyDescent="0.25">
      <c r="A150" s="76" t="s">
        <v>197</v>
      </c>
      <c r="B150" s="4" t="s">
        <v>214</v>
      </c>
      <c r="C150" s="12" t="s">
        <v>707</v>
      </c>
      <c r="D150" s="29">
        <v>0</v>
      </c>
      <c r="E150" s="12" t="s">
        <v>707</v>
      </c>
      <c r="F150" s="12" t="s">
        <v>707</v>
      </c>
      <c r="G150" s="29">
        <v>0</v>
      </c>
      <c r="H150" s="12" t="s">
        <v>707</v>
      </c>
      <c r="I150" s="11" t="s">
        <v>8</v>
      </c>
      <c r="J150" s="361" t="s">
        <v>708</v>
      </c>
    </row>
    <row r="151" spans="1:10" x14ac:dyDescent="0.25">
      <c r="A151" s="360" t="s">
        <v>83</v>
      </c>
      <c r="B151" s="4" t="s">
        <v>214</v>
      </c>
      <c r="C151" s="12" t="s">
        <v>707</v>
      </c>
      <c r="D151" s="29">
        <v>0</v>
      </c>
      <c r="E151" s="12" t="s">
        <v>707</v>
      </c>
      <c r="F151" s="12" t="s">
        <v>707</v>
      </c>
      <c r="G151" s="29">
        <v>0</v>
      </c>
      <c r="H151" s="12" t="s">
        <v>707</v>
      </c>
      <c r="I151" s="11" t="s">
        <v>8</v>
      </c>
      <c r="J151" s="361" t="s">
        <v>708</v>
      </c>
    </row>
    <row r="152" spans="1:10" x14ac:dyDescent="0.25">
      <c r="A152" s="360" t="s">
        <v>84</v>
      </c>
      <c r="B152" s="4" t="s">
        <v>214</v>
      </c>
      <c r="C152" s="12">
        <v>500</v>
      </c>
      <c r="D152" s="29">
        <v>0</v>
      </c>
      <c r="E152" s="12">
        <v>500</v>
      </c>
      <c r="F152" s="12">
        <v>500</v>
      </c>
      <c r="G152" s="29">
        <v>0</v>
      </c>
      <c r="H152" s="12">
        <v>500</v>
      </c>
      <c r="I152" s="11" t="s">
        <v>8</v>
      </c>
      <c r="J152" s="337"/>
    </row>
    <row r="153" spans="1:10" x14ac:dyDescent="0.25">
      <c r="A153" s="359" t="s">
        <v>88</v>
      </c>
      <c r="B153" s="4" t="s">
        <v>214</v>
      </c>
      <c r="C153" s="12"/>
      <c r="D153" s="12"/>
      <c r="E153" s="12"/>
      <c r="F153" s="12"/>
      <c r="G153" s="12"/>
      <c r="H153" s="12"/>
      <c r="I153" s="11"/>
      <c r="J153" s="337"/>
    </row>
    <row r="154" spans="1:10" x14ac:dyDescent="0.25">
      <c r="A154" s="360" t="s">
        <v>89</v>
      </c>
      <c r="B154" s="4" t="s">
        <v>214</v>
      </c>
      <c r="C154" s="12">
        <v>350</v>
      </c>
      <c r="D154" s="29">
        <v>0</v>
      </c>
      <c r="E154" s="12">
        <v>350</v>
      </c>
      <c r="F154" s="12">
        <v>350</v>
      </c>
      <c r="G154" s="29">
        <v>0</v>
      </c>
      <c r="H154" s="12">
        <v>350</v>
      </c>
      <c r="I154" s="11" t="s">
        <v>8</v>
      </c>
      <c r="J154" s="337"/>
    </row>
    <row r="155" spans="1:10" x14ac:dyDescent="0.25">
      <c r="A155" s="360" t="s">
        <v>90</v>
      </c>
      <c r="B155" s="4" t="s">
        <v>214</v>
      </c>
      <c r="C155" s="12">
        <v>300</v>
      </c>
      <c r="D155" s="29">
        <v>0</v>
      </c>
      <c r="E155" s="12">
        <v>300</v>
      </c>
      <c r="F155" s="12">
        <v>300</v>
      </c>
      <c r="G155" s="29">
        <v>0</v>
      </c>
      <c r="H155" s="12">
        <v>300</v>
      </c>
      <c r="I155" s="11" t="s">
        <v>8</v>
      </c>
      <c r="J155" s="337"/>
    </row>
    <row r="156" spans="1:10" x14ac:dyDescent="0.25">
      <c r="A156" s="340" t="s">
        <v>246</v>
      </c>
      <c r="B156" s="7" t="s">
        <v>214</v>
      </c>
      <c r="C156" s="8"/>
      <c r="D156" s="8"/>
      <c r="E156" s="8"/>
      <c r="F156" s="8"/>
      <c r="G156" s="8"/>
      <c r="H156" s="8"/>
      <c r="I156" s="10"/>
      <c r="J156" s="341"/>
    </row>
    <row r="157" spans="1:10" x14ac:dyDescent="0.25">
      <c r="A157" s="76" t="s">
        <v>85</v>
      </c>
      <c r="B157" s="4" t="s">
        <v>214</v>
      </c>
      <c r="C157" s="12">
        <v>100</v>
      </c>
      <c r="D157" s="29">
        <v>0</v>
      </c>
      <c r="E157" s="12">
        <v>100</v>
      </c>
      <c r="F157" s="12">
        <v>100</v>
      </c>
      <c r="G157" s="29">
        <v>0</v>
      </c>
      <c r="H157" s="12">
        <v>100</v>
      </c>
      <c r="I157" s="11" t="s">
        <v>8</v>
      </c>
      <c r="J157" s="337"/>
    </row>
    <row r="158" spans="1:10" x14ac:dyDescent="0.25">
      <c r="A158" s="76" t="s">
        <v>653</v>
      </c>
      <c r="B158" s="4" t="s">
        <v>214</v>
      </c>
      <c r="C158" s="12">
        <v>50</v>
      </c>
      <c r="D158" s="29">
        <v>0</v>
      </c>
      <c r="E158" s="12">
        <v>50</v>
      </c>
      <c r="F158" s="12">
        <v>50</v>
      </c>
      <c r="G158" s="29">
        <v>0</v>
      </c>
      <c r="H158" s="12">
        <v>50</v>
      </c>
      <c r="I158" s="11" t="s">
        <v>8</v>
      </c>
      <c r="J158" s="337"/>
    </row>
    <row r="159" spans="1:10" x14ac:dyDescent="0.25">
      <c r="A159" s="76" t="s">
        <v>92</v>
      </c>
      <c r="B159" s="4" t="s">
        <v>214</v>
      </c>
      <c r="C159" s="12">
        <v>110</v>
      </c>
      <c r="D159" s="29">
        <v>0</v>
      </c>
      <c r="E159" s="12">
        <v>110</v>
      </c>
      <c r="F159" s="12">
        <v>110</v>
      </c>
      <c r="G159" s="29">
        <v>0</v>
      </c>
      <c r="H159" s="12">
        <v>110</v>
      </c>
      <c r="I159" s="11" t="s">
        <v>8</v>
      </c>
      <c r="J159" s="337"/>
    </row>
    <row r="160" spans="1:10" x14ac:dyDescent="0.25">
      <c r="A160" s="76" t="s">
        <v>93</v>
      </c>
      <c r="B160" s="4" t="s">
        <v>214</v>
      </c>
      <c r="C160" s="12">
        <v>115</v>
      </c>
      <c r="D160" s="29">
        <v>0</v>
      </c>
      <c r="E160" s="12">
        <v>115</v>
      </c>
      <c r="F160" s="12">
        <v>115</v>
      </c>
      <c r="G160" s="29">
        <v>0</v>
      </c>
      <c r="H160" s="12">
        <v>115</v>
      </c>
      <c r="I160" s="11" t="s">
        <v>8</v>
      </c>
      <c r="J160" s="337"/>
    </row>
    <row r="161" spans="1:10" x14ac:dyDescent="0.25">
      <c r="A161" s="76" t="s">
        <v>94</v>
      </c>
      <c r="B161" s="4" t="s">
        <v>214</v>
      </c>
      <c r="C161" s="12">
        <v>105</v>
      </c>
      <c r="D161" s="29">
        <v>0</v>
      </c>
      <c r="E161" s="12">
        <v>105</v>
      </c>
      <c r="F161" s="12">
        <v>105</v>
      </c>
      <c r="G161" s="29">
        <v>0</v>
      </c>
      <c r="H161" s="12">
        <v>105</v>
      </c>
      <c r="I161" s="11" t="s">
        <v>8</v>
      </c>
      <c r="J161" s="337"/>
    </row>
    <row r="162" spans="1:10" x14ac:dyDescent="0.25">
      <c r="A162" s="76" t="s">
        <v>709</v>
      </c>
      <c r="B162" s="4" t="s">
        <v>214</v>
      </c>
      <c r="C162" s="12">
        <v>100</v>
      </c>
      <c r="D162" s="29">
        <v>0</v>
      </c>
      <c r="E162" s="12">
        <v>100</v>
      </c>
      <c r="F162" s="12">
        <v>100</v>
      </c>
      <c r="G162" s="29">
        <v>0</v>
      </c>
      <c r="H162" s="12">
        <v>100</v>
      </c>
      <c r="I162" s="11" t="s">
        <v>8</v>
      </c>
      <c r="J162" s="337"/>
    </row>
    <row r="163" spans="1:10" x14ac:dyDescent="0.25">
      <c r="A163" s="76" t="s">
        <v>710</v>
      </c>
      <c r="B163" s="4" t="s">
        <v>214</v>
      </c>
      <c r="C163" s="12">
        <v>150</v>
      </c>
      <c r="D163" s="29">
        <v>0</v>
      </c>
      <c r="E163" s="12">
        <v>150</v>
      </c>
      <c r="F163" s="12">
        <v>150</v>
      </c>
      <c r="G163" s="29">
        <v>0</v>
      </c>
      <c r="H163" s="12">
        <v>150</v>
      </c>
      <c r="I163" s="11" t="s">
        <v>8</v>
      </c>
      <c r="J163" s="337"/>
    </row>
    <row r="164" spans="1:10" x14ac:dyDescent="0.25">
      <c r="A164" s="76" t="s">
        <v>95</v>
      </c>
      <c r="B164" s="4" t="s">
        <v>214</v>
      </c>
      <c r="C164" s="12">
        <v>88</v>
      </c>
      <c r="D164" s="29">
        <v>0</v>
      </c>
      <c r="E164" s="12">
        <v>88</v>
      </c>
      <c r="F164" s="12">
        <v>100</v>
      </c>
      <c r="G164" s="29">
        <v>0</v>
      </c>
      <c r="H164" s="12">
        <v>100</v>
      </c>
      <c r="I164" s="11" t="s">
        <v>8</v>
      </c>
      <c r="J164" s="337"/>
    </row>
    <row r="165" spans="1:10" x14ac:dyDescent="0.25">
      <c r="A165" s="76" t="s">
        <v>718</v>
      </c>
      <c r="B165" s="4" t="s">
        <v>214</v>
      </c>
      <c r="C165" s="12">
        <v>100</v>
      </c>
      <c r="D165" s="29">
        <v>0</v>
      </c>
      <c r="E165" s="12">
        <v>100</v>
      </c>
      <c r="F165" s="12">
        <v>100</v>
      </c>
      <c r="G165" s="29">
        <v>0</v>
      </c>
      <c r="H165" s="12">
        <v>100</v>
      </c>
      <c r="I165" s="11" t="s">
        <v>8</v>
      </c>
      <c r="J165" s="337"/>
    </row>
    <row r="166" spans="1:10" x14ac:dyDescent="0.25">
      <c r="A166" s="340" t="s">
        <v>247</v>
      </c>
      <c r="B166" s="7" t="s">
        <v>214</v>
      </c>
      <c r="C166" s="362"/>
      <c r="D166" s="8"/>
      <c r="E166" s="362"/>
      <c r="F166" s="362"/>
      <c r="G166" s="8"/>
      <c r="H166" s="362"/>
      <c r="I166" s="10"/>
      <c r="J166" s="349"/>
    </row>
    <row r="167" spans="1:10" x14ac:dyDescent="0.25">
      <c r="A167" s="76" t="s">
        <v>85</v>
      </c>
      <c r="B167" s="4" t="s">
        <v>214</v>
      </c>
      <c r="C167" s="12">
        <v>175</v>
      </c>
      <c r="D167" s="617">
        <v>0</v>
      </c>
      <c r="E167" s="12">
        <v>175</v>
      </c>
      <c r="F167" s="12">
        <v>175</v>
      </c>
      <c r="G167" s="617">
        <v>0</v>
      </c>
      <c r="H167" s="12">
        <v>175</v>
      </c>
      <c r="I167" s="11" t="s">
        <v>8</v>
      </c>
      <c r="J167" s="363"/>
    </row>
    <row r="168" spans="1:10" x14ac:dyDescent="0.25">
      <c r="A168" s="76" t="s">
        <v>91</v>
      </c>
      <c r="B168" s="4" t="s">
        <v>214</v>
      </c>
      <c r="C168" s="12">
        <v>175</v>
      </c>
      <c r="D168" s="29">
        <v>0</v>
      </c>
      <c r="E168" s="12">
        <v>175</v>
      </c>
      <c r="F168" s="12">
        <v>175</v>
      </c>
      <c r="G168" s="29">
        <v>0</v>
      </c>
      <c r="H168" s="12">
        <v>175</v>
      </c>
      <c r="I168" s="11" t="s">
        <v>8</v>
      </c>
      <c r="J168" s="363"/>
    </row>
    <row r="169" spans="1:10" x14ac:dyDescent="0.25">
      <c r="A169" s="76" t="s">
        <v>1035</v>
      </c>
      <c r="B169" s="4" t="s">
        <v>214</v>
      </c>
      <c r="C169" s="12">
        <v>250</v>
      </c>
      <c r="D169" s="29">
        <v>0</v>
      </c>
      <c r="E169" s="12">
        <v>250</v>
      </c>
      <c r="F169" s="12">
        <v>250</v>
      </c>
      <c r="G169" s="29">
        <v>0</v>
      </c>
      <c r="H169" s="12">
        <v>250</v>
      </c>
      <c r="I169" s="11" t="s">
        <v>8</v>
      </c>
      <c r="J169" s="363"/>
    </row>
    <row r="170" spans="1:10" x14ac:dyDescent="0.25">
      <c r="A170" s="76" t="s">
        <v>99</v>
      </c>
      <c r="B170" s="4" t="s">
        <v>214</v>
      </c>
      <c r="C170" s="12">
        <v>175</v>
      </c>
      <c r="D170" s="29">
        <v>0</v>
      </c>
      <c r="E170" s="12">
        <v>175</v>
      </c>
      <c r="F170" s="12">
        <v>175</v>
      </c>
      <c r="G170" s="29">
        <v>0</v>
      </c>
      <c r="H170" s="12">
        <v>175</v>
      </c>
      <c r="I170" s="11" t="s">
        <v>8</v>
      </c>
      <c r="J170" s="363"/>
    </row>
    <row r="171" spans="1:10" x14ac:dyDescent="0.25">
      <c r="A171" s="76" t="s">
        <v>1036</v>
      </c>
      <c r="B171" s="4" t="s">
        <v>214</v>
      </c>
      <c r="C171" s="12">
        <v>250</v>
      </c>
      <c r="D171" s="29">
        <v>0</v>
      </c>
      <c r="E171" s="12">
        <v>250</v>
      </c>
      <c r="F171" s="12">
        <v>250</v>
      </c>
      <c r="G171" s="29">
        <v>0</v>
      </c>
      <c r="H171" s="12">
        <v>250</v>
      </c>
      <c r="I171" s="11" t="s">
        <v>8</v>
      </c>
      <c r="J171" s="363"/>
    </row>
    <row r="172" spans="1:10" x14ac:dyDescent="0.25">
      <c r="A172" s="76" t="s">
        <v>100</v>
      </c>
      <c r="B172" s="4" t="s">
        <v>214</v>
      </c>
      <c r="C172" s="12">
        <v>175</v>
      </c>
      <c r="D172" s="29">
        <v>0</v>
      </c>
      <c r="E172" s="12">
        <v>175</v>
      </c>
      <c r="F172" s="12">
        <v>175</v>
      </c>
      <c r="G172" s="29">
        <v>0</v>
      </c>
      <c r="H172" s="12">
        <v>175</v>
      </c>
      <c r="I172" s="11" t="s">
        <v>8</v>
      </c>
      <c r="J172" s="363"/>
    </row>
    <row r="173" spans="1:10" x14ac:dyDescent="0.25">
      <c r="A173" s="364" t="s">
        <v>87</v>
      </c>
      <c r="B173" s="615" t="s">
        <v>214</v>
      </c>
      <c r="C173" s="621">
        <v>175</v>
      </c>
      <c r="D173" s="617">
        <v>0</v>
      </c>
      <c r="E173" s="621">
        <v>175</v>
      </c>
      <c r="F173" s="621">
        <v>175</v>
      </c>
      <c r="G173" s="617">
        <v>0</v>
      </c>
      <c r="H173" s="621">
        <v>175</v>
      </c>
      <c r="I173" s="618" t="s">
        <v>8</v>
      </c>
      <c r="J173" s="576"/>
    </row>
    <row r="174" spans="1:10" x14ac:dyDescent="0.25">
      <c r="A174" s="340" t="s">
        <v>248</v>
      </c>
      <c r="B174" s="7" t="s">
        <v>9</v>
      </c>
      <c r="C174" s="8"/>
      <c r="D174" s="8"/>
      <c r="E174" s="8"/>
      <c r="F174" s="8"/>
      <c r="G174" s="8"/>
      <c r="H174" s="8"/>
      <c r="I174" s="10"/>
      <c r="J174" s="365"/>
    </row>
    <row r="175" spans="1:10" x14ac:dyDescent="0.25">
      <c r="A175" s="182" t="s">
        <v>96</v>
      </c>
      <c r="B175" s="183" t="s">
        <v>9</v>
      </c>
      <c r="C175" s="95">
        <v>7500</v>
      </c>
      <c r="D175" s="151">
        <v>0</v>
      </c>
      <c r="E175" s="95">
        <v>7500</v>
      </c>
      <c r="F175" s="95">
        <v>7500</v>
      </c>
      <c r="G175" s="151">
        <v>0</v>
      </c>
      <c r="H175" s="95">
        <v>7500</v>
      </c>
      <c r="I175" s="101" t="s">
        <v>8</v>
      </c>
      <c r="J175" s="337" t="s">
        <v>849</v>
      </c>
    </row>
    <row r="176" spans="1:10" x14ac:dyDescent="0.25">
      <c r="A176" s="184" t="s">
        <v>97</v>
      </c>
      <c r="B176" s="183" t="s">
        <v>9</v>
      </c>
      <c r="C176" s="95">
        <v>162</v>
      </c>
      <c r="D176" s="151">
        <v>0</v>
      </c>
      <c r="E176" s="95">
        <v>162</v>
      </c>
      <c r="F176" s="95">
        <v>162</v>
      </c>
      <c r="G176" s="151">
        <v>0</v>
      </c>
      <c r="H176" s="95">
        <v>162</v>
      </c>
      <c r="I176" s="101" t="s">
        <v>8</v>
      </c>
      <c r="J176" s="337"/>
    </row>
    <row r="177" spans="1:10" x14ac:dyDescent="0.25">
      <c r="A177" s="182" t="s">
        <v>85</v>
      </c>
      <c r="B177" s="183" t="s">
        <v>9</v>
      </c>
      <c r="C177" s="95">
        <v>13800</v>
      </c>
      <c r="D177" s="151">
        <v>0</v>
      </c>
      <c r="E177" s="95">
        <v>13800</v>
      </c>
      <c r="F177" s="95">
        <v>13800</v>
      </c>
      <c r="G177" s="151">
        <v>0</v>
      </c>
      <c r="H177" s="95">
        <v>13800</v>
      </c>
      <c r="I177" s="101" t="s">
        <v>8</v>
      </c>
      <c r="J177" s="337" t="s">
        <v>849</v>
      </c>
    </row>
    <row r="178" spans="1:10" x14ac:dyDescent="0.25">
      <c r="A178" s="182" t="s">
        <v>91</v>
      </c>
      <c r="B178" s="183" t="s">
        <v>9</v>
      </c>
      <c r="C178" s="95">
        <v>9100</v>
      </c>
      <c r="D178" s="151">
        <v>0</v>
      </c>
      <c r="E178" s="95">
        <v>9100</v>
      </c>
      <c r="F178" s="95">
        <v>9100</v>
      </c>
      <c r="G178" s="151">
        <v>0</v>
      </c>
      <c r="H178" s="95">
        <v>9100</v>
      </c>
      <c r="I178" s="101" t="s">
        <v>8</v>
      </c>
      <c r="J178" s="337" t="s">
        <v>849</v>
      </c>
    </row>
    <row r="179" spans="1:10" x14ac:dyDescent="0.25">
      <c r="A179" s="182" t="s">
        <v>98</v>
      </c>
      <c r="B179" s="183" t="s">
        <v>9</v>
      </c>
      <c r="C179" s="95">
        <v>10100</v>
      </c>
      <c r="D179" s="151">
        <v>0</v>
      </c>
      <c r="E179" s="95">
        <v>10100</v>
      </c>
      <c r="F179" s="95">
        <v>10100</v>
      </c>
      <c r="G179" s="151">
        <v>0</v>
      </c>
      <c r="H179" s="95">
        <v>10100</v>
      </c>
      <c r="I179" s="101" t="s">
        <v>8</v>
      </c>
      <c r="J179" s="337" t="s">
        <v>849</v>
      </c>
    </row>
    <row r="180" spans="1:10" x14ac:dyDescent="0.25">
      <c r="A180" s="182" t="s">
        <v>99</v>
      </c>
      <c r="B180" s="183" t="s">
        <v>9</v>
      </c>
      <c r="C180" s="95">
        <v>10100</v>
      </c>
      <c r="D180" s="151">
        <v>0</v>
      </c>
      <c r="E180" s="95">
        <v>10100</v>
      </c>
      <c r="F180" s="95">
        <v>10100</v>
      </c>
      <c r="G180" s="151">
        <v>0</v>
      </c>
      <c r="H180" s="95">
        <v>10100</v>
      </c>
      <c r="I180" s="101" t="s">
        <v>8</v>
      </c>
      <c r="J180" s="337" t="s">
        <v>849</v>
      </c>
    </row>
    <row r="181" spans="1:10" x14ac:dyDescent="0.25">
      <c r="A181" s="182" t="s">
        <v>686</v>
      </c>
      <c r="B181" s="183" t="s">
        <v>9</v>
      </c>
      <c r="C181" s="95">
        <v>10100</v>
      </c>
      <c r="D181" s="151">
        <v>0</v>
      </c>
      <c r="E181" s="95">
        <v>10100</v>
      </c>
      <c r="F181" s="95">
        <v>10100</v>
      </c>
      <c r="G181" s="151">
        <v>0</v>
      </c>
      <c r="H181" s="95">
        <v>10100</v>
      </c>
      <c r="I181" s="101" t="s">
        <v>8</v>
      </c>
      <c r="J181" s="337" t="s">
        <v>849</v>
      </c>
    </row>
    <row r="182" spans="1:10" x14ac:dyDescent="0.25">
      <c r="A182" s="182" t="s">
        <v>100</v>
      </c>
      <c r="B182" s="183" t="s">
        <v>9</v>
      </c>
      <c r="C182" s="95">
        <v>9000</v>
      </c>
      <c r="D182" s="151">
        <v>0</v>
      </c>
      <c r="E182" s="95">
        <v>9000</v>
      </c>
      <c r="F182" s="95">
        <v>9000</v>
      </c>
      <c r="G182" s="151">
        <v>0</v>
      </c>
      <c r="H182" s="95">
        <v>9000</v>
      </c>
      <c r="I182" s="101" t="s">
        <v>8</v>
      </c>
      <c r="J182" s="337" t="s">
        <v>849</v>
      </c>
    </row>
    <row r="183" spans="1:10" x14ac:dyDescent="0.25">
      <c r="A183" s="182" t="s">
        <v>687</v>
      </c>
      <c r="B183" s="183" t="s">
        <v>9</v>
      </c>
      <c r="C183" s="95">
        <v>6800</v>
      </c>
      <c r="D183" s="151">
        <v>0</v>
      </c>
      <c r="E183" s="95">
        <v>6800</v>
      </c>
      <c r="F183" s="95">
        <v>6800</v>
      </c>
      <c r="G183" s="151">
        <v>0</v>
      </c>
      <c r="H183" s="95">
        <v>6800</v>
      </c>
      <c r="I183" s="101" t="s">
        <v>8</v>
      </c>
      <c r="J183" s="337" t="s">
        <v>849</v>
      </c>
    </row>
    <row r="184" spans="1:10" x14ac:dyDescent="0.25">
      <c r="A184" s="366" t="s">
        <v>87</v>
      </c>
      <c r="B184" s="625" t="s">
        <v>9</v>
      </c>
      <c r="C184" s="626">
        <v>9100</v>
      </c>
      <c r="D184" s="151">
        <v>0</v>
      </c>
      <c r="E184" s="626">
        <v>9100</v>
      </c>
      <c r="F184" s="626">
        <v>9100</v>
      </c>
      <c r="G184" s="151">
        <v>0</v>
      </c>
      <c r="H184" s="626">
        <v>9100</v>
      </c>
      <c r="I184" s="627" t="s">
        <v>8</v>
      </c>
      <c r="J184" s="337" t="s">
        <v>849</v>
      </c>
    </row>
    <row r="185" spans="1:10" ht="24" x14ac:dyDescent="0.25">
      <c r="A185" s="340" t="s">
        <v>261</v>
      </c>
      <c r="B185" s="7" t="s">
        <v>214</v>
      </c>
      <c r="C185" s="8" t="s">
        <v>78</v>
      </c>
      <c r="D185" s="31">
        <v>0</v>
      </c>
      <c r="E185" s="8" t="s">
        <v>78</v>
      </c>
      <c r="F185" s="8" t="s">
        <v>78</v>
      </c>
      <c r="G185" s="31">
        <v>0</v>
      </c>
      <c r="H185" s="8" t="s">
        <v>78</v>
      </c>
      <c r="I185" s="16" t="s">
        <v>8</v>
      </c>
      <c r="J185" s="341" t="s">
        <v>79</v>
      </c>
    </row>
    <row r="186" spans="1:10" x14ac:dyDescent="0.25">
      <c r="A186" s="359" t="s">
        <v>80</v>
      </c>
      <c r="B186" s="4" t="s">
        <v>214</v>
      </c>
      <c r="C186" s="12"/>
      <c r="D186" s="12"/>
      <c r="E186" s="12"/>
      <c r="F186" s="12"/>
      <c r="G186" s="12"/>
      <c r="H186" s="12"/>
      <c r="I186" s="11"/>
      <c r="J186" s="337"/>
    </row>
    <row r="187" spans="1:10" ht="60" x14ac:dyDescent="0.25">
      <c r="A187" s="360" t="s">
        <v>81</v>
      </c>
      <c r="B187" s="4" t="s">
        <v>214</v>
      </c>
      <c r="C187" s="12">
        <v>5.0999999999999996</v>
      </c>
      <c r="D187" s="151">
        <v>0</v>
      </c>
      <c r="E187" s="12">
        <v>5.0999999999999996</v>
      </c>
      <c r="F187" s="12">
        <v>5.0999999999999996</v>
      </c>
      <c r="G187" s="151">
        <v>0</v>
      </c>
      <c r="H187" s="12">
        <v>5.0999999999999996</v>
      </c>
      <c r="I187" s="11" t="s">
        <v>8</v>
      </c>
      <c r="J187" s="337" t="s">
        <v>82</v>
      </c>
    </row>
    <row r="188" spans="1:10" x14ac:dyDescent="0.25">
      <c r="A188" s="340" t="s">
        <v>249</v>
      </c>
      <c r="B188" s="7" t="s">
        <v>214</v>
      </c>
      <c r="C188" s="8"/>
      <c r="D188" s="8"/>
      <c r="E188" s="8"/>
      <c r="F188" s="8"/>
      <c r="G188" s="8"/>
      <c r="H188" s="8"/>
      <c r="I188" s="10"/>
      <c r="J188" s="365"/>
    </row>
    <row r="189" spans="1:10" x14ac:dyDescent="0.25">
      <c r="A189" s="367" t="s">
        <v>622</v>
      </c>
      <c r="B189" s="4" t="s">
        <v>214</v>
      </c>
      <c r="C189" s="621">
        <v>100</v>
      </c>
      <c r="D189" s="29">
        <v>0</v>
      </c>
      <c r="E189" s="621">
        <v>100</v>
      </c>
      <c r="F189" s="621">
        <v>100</v>
      </c>
      <c r="G189" s="29">
        <v>0</v>
      </c>
      <c r="H189" s="621">
        <v>100</v>
      </c>
      <c r="I189" s="11" t="s">
        <v>8</v>
      </c>
      <c r="J189" s="337"/>
    </row>
    <row r="190" spans="1:10" x14ac:dyDescent="0.25">
      <c r="A190" s="367" t="s">
        <v>623</v>
      </c>
      <c r="B190" s="4" t="s">
        <v>214</v>
      </c>
      <c r="C190" s="621">
        <v>100</v>
      </c>
      <c r="D190" s="29">
        <v>0</v>
      </c>
      <c r="E190" s="621">
        <v>100</v>
      </c>
      <c r="F190" s="621">
        <v>100</v>
      </c>
      <c r="G190" s="29">
        <v>0</v>
      </c>
      <c r="H190" s="621">
        <v>100</v>
      </c>
      <c r="I190" s="11" t="s">
        <v>8</v>
      </c>
      <c r="J190" s="337"/>
    </row>
    <row r="191" spans="1:10" ht="24" x14ac:dyDescent="0.25">
      <c r="A191" s="340" t="s">
        <v>262</v>
      </c>
      <c r="B191" s="7" t="s">
        <v>116</v>
      </c>
      <c r="C191" s="8"/>
      <c r="D191" s="8"/>
      <c r="E191" s="8"/>
      <c r="F191" s="8"/>
      <c r="G191" s="31"/>
      <c r="H191" s="8"/>
      <c r="I191" s="10"/>
      <c r="J191" s="341"/>
    </row>
    <row r="192" spans="1:10" x14ac:dyDescent="0.25">
      <c r="A192" s="339" t="s">
        <v>701</v>
      </c>
      <c r="B192" s="4" t="s">
        <v>116</v>
      </c>
      <c r="C192" s="5"/>
      <c r="D192" s="5"/>
      <c r="E192" s="5"/>
      <c r="F192" s="5"/>
      <c r="G192" s="5"/>
      <c r="H192" s="5"/>
      <c r="I192" s="19"/>
      <c r="J192" s="337"/>
    </row>
    <row r="193" spans="1:10" x14ac:dyDescent="0.25">
      <c r="A193" s="368" t="s">
        <v>184</v>
      </c>
      <c r="B193" s="4" t="s">
        <v>116</v>
      </c>
      <c r="C193" s="621">
        <v>45</v>
      </c>
      <c r="D193" s="29">
        <v>0</v>
      </c>
      <c r="E193" s="621">
        <v>45</v>
      </c>
      <c r="F193" s="621">
        <v>50</v>
      </c>
      <c r="G193" s="29">
        <v>0</v>
      </c>
      <c r="H193" s="621">
        <v>50</v>
      </c>
      <c r="I193" s="11" t="s">
        <v>8</v>
      </c>
      <c r="J193" s="337"/>
    </row>
    <row r="194" spans="1:10" x14ac:dyDescent="0.25">
      <c r="A194" s="368" t="s">
        <v>185</v>
      </c>
      <c r="B194" s="4" t="s">
        <v>116</v>
      </c>
      <c r="C194" s="621">
        <v>170</v>
      </c>
      <c r="D194" s="29">
        <v>0</v>
      </c>
      <c r="E194" s="621">
        <v>170</v>
      </c>
      <c r="F194" s="621">
        <v>180</v>
      </c>
      <c r="G194" s="29">
        <v>0</v>
      </c>
      <c r="H194" s="621">
        <v>180</v>
      </c>
      <c r="I194" s="11" t="s">
        <v>8</v>
      </c>
      <c r="J194" s="337"/>
    </row>
    <row r="195" spans="1:10" x14ac:dyDescent="0.25">
      <c r="A195" s="368" t="s">
        <v>186</v>
      </c>
      <c r="B195" s="4" t="s">
        <v>116</v>
      </c>
      <c r="C195" s="621">
        <v>320</v>
      </c>
      <c r="D195" s="29">
        <v>0</v>
      </c>
      <c r="E195" s="621">
        <v>320</v>
      </c>
      <c r="F195" s="621">
        <v>340</v>
      </c>
      <c r="G195" s="29">
        <v>0</v>
      </c>
      <c r="H195" s="621">
        <v>340</v>
      </c>
      <c r="I195" s="11" t="s">
        <v>8</v>
      </c>
      <c r="J195" s="337"/>
    </row>
    <row r="196" spans="1:10" ht="24" x14ac:dyDescent="0.25">
      <c r="A196" s="339" t="s">
        <v>1800</v>
      </c>
      <c r="B196" s="4" t="s">
        <v>116</v>
      </c>
      <c r="C196" s="621"/>
      <c r="D196" s="621"/>
      <c r="E196" s="621"/>
      <c r="F196" s="621"/>
      <c r="G196" s="621"/>
      <c r="H196" s="621"/>
      <c r="I196" s="11"/>
      <c r="J196" s="337"/>
    </row>
    <row r="197" spans="1:10" x14ac:dyDescent="0.25">
      <c r="A197" s="368" t="s">
        <v>184</v>
      </c>
      <c r="B197" s="4" t="s">
        <v>116</v>
      </c>
      <c r="C197" s="621">
        <v>45</v>
      </c>
      <c r="D197" s="29">
        <v>0</v>
      </c>
      <c r="E197" s="621">
        <v>45</v>
      </c>
      <c r="F197" s="621">
        <v>50</v>
      </c>
      <c r="G197" s="29">
        <v>0</v>
      </c>
      <c r="H197" s="621">
        <v>50</v>
      </c>
      <c r="I197" s="11" t="s">
        <v>8</v>
      </c>
      <c r="J197" s="337"/>
    </row>
    <row r="198" spans="1:10" x14ac:dyDescent="0.25">
      <c r="A198" s="368" t="s">
        <v>185</v>
      </c>
      <c r="B198" s="4" t="s">
        <v>116</v>
      </c>
      <c r="C198" s="621">
        <v>170</v>
      </c>
      <c r="D198" s="29">
        <v>0</v>
      </c>
      <c r="E198" s="621">
        <v>170</v>
      </c>
      <c r="F198" s="621">
        <v>180</v>
      </c>
      <c r="G198" s="29">
        <v>0</v>
      </c>
      <c r="H198" s="621">
        <v>180</v>
      </c>
      <c r="I198" s="11" t="s">
        <v>8</v>
      </c>
      <c r="J198" s="337"/>
    </row>
    <row r="199" spans="1:10" x14ac:dyDescent="0.25">
      <c r="A199" s="368" t="s">
        <v>186</v>
      </c>
      <c r="B199" s="4" t="s">
        <v>116</v>
      </c>
      <c r="C199" s="621">
        <v>320</v>
      </c>
      <c r="D199" s="29">
        <v>0</v>
      </c>
      <c r="E199" s="621">
        <v>320</v>
      </c>
      <c r="F199" s="621">
        <v>340</v>
      </c>
      <c r="G199" s="29">
        <v>0</v>
      </c>
      <c r="H199" s="621">
        <v>340</v>
      </c>
      <c r="I199" s="11" t="s">
        <v>8</v>
      </c>
      <c r="J199" s="337"/>
    </row>
    <row r="200" spans="1:10" ht="24" x14ac:dyDescent="0.25">
      <c r="A200" s="339" t="s">
        <v>702</v>
      </c>
      <c r="B200" s="4" t="s">
        <v>116</v>
      </c>
      <c r="C200" s="621"/>
      <c r="D200" s="621"/>
      <c r="E200" s="621"/>
      <c r="F200" s="621"/>
      <c r="G200" s="621"/>
      <c r="H200" s="621"/>
      <c r="I200" s="11"/>
      <c r="J200" s="337"/>
    </row>
    <row r="201" spans="1:10" x14ac:dyDescent="0.25">
      <c r="A201" s="368" t="s">
        <v>184</v>
      </c>
      <c r="B201" s="4" t="s">
        <v>116</v>
      </c>
      <c r="C201" s="621">
        <v>45</v>
      </c>
      <c r="D201" s="29">
        <v>0</v>
      </c>
      <c r="E201" s="621">
        <v>45</v>
      </c>
      <c r="F201" s="621">
        <v>50</v>
      </c>
      <c r="G201" s="29">
        <v>0</v>
      </c>
      <c r="H201" s="621">
        <v>50</v>
      </c>
      <c r="I201" s="11" t="s">
        <v>8</v>
      </c>
      <c r="J201" s="337"/>
    </row>
    <row r="202" spans="1:10" x14ac:dyDescent="0.25">
      <c r="A202" s="368" t="s">
        <v>185</v>
      </c>
      <c r="B202" s="4" t="s">
        <v>116</v>
      </c>
      <c r="C202" s="621">
        <v>170</v>
      </c>
      <c r="D202" s="29">
        <v>0</v>
      </c>
      <c r="E202" s="621">
        <v>170</v>
      </c>
      <c r="F202" s="621">
        <v>180</v>
      </c>
      <c r="G202" s="29">
        <v>0</v>
      </c>
      <c r="H202" s="621">
        <v>180</v>
      </c>
      <c r="I202" s="11" t="s">
        <v>8</v>
      </c>
      <c r="J202" s="337"/>
    </row>
    <row r="203" spans="1:10" x14ac:dyDescent="0.25">
      <c r="A203" s="368" t="s">
        <v>186</v>
      </c>
      <c r="B203" s="4" t="s">
        <v>116</v>
      </c>
      <c r="C203" s="621">
        <v>320</v>
      </c>
      <c r="D203" s="29">
        <v>0</v>
      </c>
      <c r="E203" s="621">
        <v>320</v>
      </c>
      <c r="F203" s="621">
        <v>340</v>
      </c>
      <c r="G203" s="29">
        <v>0</v>
      </c>
      <c r="H203" s="621">
        <v>340</v>
      </c>
      <c r="I203" s="11" t="s">
        <v>8</v>
      </c>
      <c r="J203" s="337"/>
    </row>
    <row r="204" spans="1:10" x14ac:dyDescent="0.25">
      <c r="A204" s="339" t="s">
        <v>1801</v>
      </c>
      <c r="B204" s="4" t="s">
        <v>116</v>
      </c>
      <c r="C204" s="621"/>
      <c r="D204" s="617"/>
      <c r="E204" s="621"/>
      <c r="F204" s="621"/>
      <c r="G204" s="617"/>
      <c r="H204" s="621"/>
      <c r="I204" s="11"/>
      <c r="J204" s="337"/>
    </row>
    <row r="205" spans="1:10" x14ac:dyDescent="0.25">
      <c r="A205" s="368" t="s">
        <v>184</v>
      </c>
      <c r="B205" s="4" t="s">
        <v>116</v>
      </c>
      <c r="C205" s="621">
        <v>45</v>
      </c>
      <c r="D205" s="617">
        <v>0</v>
      </c>
      <c r="E205" s="621">
        <v>45</v>
      </c>
      <c r="F205" s="621">
        <v>50</v>
      </c>
      <c r="G205" s="617">
        <v>0</v>
      </c>
      <c r="H205" s="621">
        <v>50</v>
      </c>
      <c r="I205" s="11" t="s">
        <v>8</v>
      </c>
      <c r="J205" s="337"/>
    </row>
    <row r="206" spans="1:10" x14ac:dyDescent="0.25">
      <c r="A206" s="368" t="s">
        <v>185</v>
      </c>
      <c r="B206" s="4" t="s">
        <v>116</v>
      </c>
      <c r="C206" s="621">
        <v>170</v>
      </c>
      <c r="D206" s="617">
        <v>0</v>
      </c>
      <c r="E206" s="621">
        <v>170</v>
      </c>
      <c r="F206" s="621">
        <v>180</v>
      </c>
      <c r="G206" s="617">
        <v>0</v>
      </c>
      <c r="H206" s="621">
        <v>180</v>
      </c>
      <c r="I206" s="11" t="s">
        <v>1802</v>
      </c>
      <c r="J206" s="337"/>
    </row>
    <row r="207" spans="1:10" x14ac:dyDescent="0.25">
      <c r="A207" s="368" t="s">
        <v>186</v>
      </c>
      <c r="B207" s="4" t="s">
        <v>116</v>
      </c>
      <c r="C207" s="621">
        <v>320</v>
      </c>
      <c r="D207" s="617">
        <v>0</v>
      </c>
      <c r="E207" s="621">
        <v>320</v>
      </c>
      <c r="F207" s="621">
        <v>340</v>
      </c>
      <c r="G207" s="617">
        <v>0</v>
      </c>
      <c r="H207" s="621">
        <v>340</v>
      </c>
      <c r="I207" s="11" t="s">
        <v>8</v>
      </c>
      <c r="J207" s="337"/>
    </row>
    <row r="208" spans="1:10" x14ac:dyDescent="0.25">
      <c r="A208" s="369" t="s">
        <v>208</v>
      </c>
      <c r="B208" s="4" t="s">
        <v>116</v>
      </c>
      <c r="C208" s="621"/>
      <c r="D208" s="621"/>
      <c r="E208" s="621"/>
      <c r="F208" s="621"/>
      <c r="G208" s="621"/>
      <c r="H208" s="621"/>
      <c r="I208" s="11"/>
      <c r="J208" s="337"/>
    </row>
    <row r="209" spans="1:10" x14ac:dyDescent="0.25">
      <c r="A209" s="368" t="s">
        <v>697</v>
      </c>
      <c r="B209" s="4" t="s">
        <v>116</v>
      </c>
      <c r="C209" s="621">
        <v>1200</v>
      </c>
      <c r="D209" s="29">
        <v>0</v>
      </c>
      <c r="E209" s="621">
        <v>1200</v>
      </c>
      <c r="F209" s="621">
        <v>1250</v>
      </c>
      <c r="G209" s="29">
        <v>0</v>
      </c>
      <c r="H209" s="621">
        <v>1250</v>
      </c>
      <c r="I209" s="11" t="s">
        <v>8</v>
      </c>
      <c r="J209" s="337"/>
    </row>
    <row r="210" spans="1:10" x14ac:dyDescent="0.25">
      <c r="A210" s="368" t="s">
        <v>698</v>
      </c>
      <c r="B210" s="4" t="s">
        <v>116</v>
      </c>
      <c r="C210" s="621">
        <v>600</v>
      </c>
      <c r="D210" s="29">
        <v>0</v>
      </c>
      <c r="E210" s="621">
        <v>600</v>
      </c>
      <c r="F210" s="621">
        <v>625</v>
      </c>
      <c r="G210" s="29">
        <v>0</v>
      </c>
      <c r="H210" s="621">
        <v>625</v>
      </c>
      <c r="I210" s="11" t="s">
        <v>8</v>
      </c>
      <c r="J210" s="337"/>
    </row>
    <row r="211" spans="1:10" x14ac:dyDescent="0.25">
      <c r="A211" s="368" t="s">
        <v>699</v>
      </c>
      <c r="B211" s="4" t="s">
        <v>116</v>
      </c>
      <c r="C211" s="621">
        <v>100</v>
      </c>
      <c r="D211" s="29">
        <v>0</v>
      </c>
      <c r="E211" s="621">
        <v>100</v>
      </c>
      <c r="F211" s="621">
        <v>100</v>
      </c>
      <c r="G211" s="29">
        <v>0</v>
      </c>
      <c r="H211" s="621">
        <v>100</v>
      </c>
      <c r="I211" s="11" t="s">
        <v>8</v>
      </c>
      <c r="J211" s="337"/>
    </row>
    <row r="212" spans="1:10" x14ac:dyDescent="0.25">
      <c r="A212" s="370" t="s">
        <v>700</v>
      </c>
      <c r="B212" s="4" t="s">
        <v>116</v>
      </c>
      <c r="C212" s="621">
        <v>166.67</v>
      </c>
      <c r="D212" s="29">
        <v>0.2</v>
      </c>
      <c r="E212" s="621">
        <v>200.00399999999999</v>
      </c>
      <c r="F212" s="621">
        <v>166.67</v>
      </c>
      <c r="G212" s="29">
        <v>0.2</v>
      </c>
      <c r="H212" s="621">
        <v>200</v>
      </c>
      <c r="I212" s="101" t="s">
        <v>7</v>
      </c>
      <c r="J212" s="337"/>
    </row>
    <row r="213" spans="1:10" x14ac:dyDescent="0.25">
      <c r="A213" s="340" t="s">
        <v>263</v>
      </c>
      <c r="B213" s="7" t="s">
        <v>214</v>
      </c>
      <c r="C213" s="8">
        <v>10</v>
      </c>
      <c r="D213" s="31">
        <v>0</v>
      </c>
      <c r="E213" s="8">
        <v>10</v>
      </c>
      <c r="F213" s="8">
        <v>10</v>
      </c>
      <c r="G213" s="31">
        <v>0</v>
      </c>
      <c r="H213" s="8">
        <v>10</v>
      </c>
      <c r="I213" s="10" t="s">
        <v>8</v>
      </c>
      <c r="J213" s="341"/>
    </row>
    <row r="214" spans="1:10" ht="15.75" thickBot="1" x14ac:dyDescent="0.3">
      <c r="A214" s="340" t="s">
        <v>681</v>
      </c>
      <c r="B214" s="7" t="s">
        <v>214</v>
      </c>
      <c r="C214" s="8">
        <v>50</v>
      </c>
      <c r="D214" s="31">
        <v>0</v>
      </c>
      <c r="E214" s="8">
        <v>50</v>
      </c>
      <c r="F214" s="8">
        <v>50</v>
      </c>
      <c r="G214" s="31">
        <v>0</v>
      </c>
      <c r="H214" s="8">
        <v>50</v>
      </c>
      <c r="I214" s="10" t="s">
        <v>8</v>
      </c>
      <c r="J214" s="341"/>
    </row>
    <row r="215" spans="1:10" ht="15.75" thickBot="1" x14ac:dyDescent="0.3">
      <c r="A215" s="1" t="s">
        <v>769</v>
      </c>
      <c r="B215" s="2"/>
      <c r="C215" s="22"/>
      <c r="D215" s="22"/>
      <c r="E215" s="22"/>
      <c r="F215" s="22"/>
      <c r="G215" s="22"/>
      <c r="H215" s="22"/>
      <c r="I215" s="2"/>
      <c r="J215" s="3"/>
    </row>
    <row r="216" spans="1:10" x14ac:dyDescent="0.25">
      <c r="A216" s="340" t="s">
        <v>851</v>
      </c>
      <c r="B216" s="7" t="s">
        <v>6</v>
      </c>
      <c r="C216" s="8"/>
      <c r="D216" s="8"/>
      <c r="E216" s="8"/>
      <c r="F216" s="8"/>
      <c r="G216" s="8"/>
      <c r="H216" s="8"/>
      <c r="I216" s="10" t="s">
        <v>7</v>
      </c>
      <c r="J216" s="371"/>
    </row>
    <row r="217" spans="1:10" x14ac:dyDescent="0.25">
      <c r="A217" s="76" t="s">
        <v>661</v>
      </c>
      <c r="B217" s="4" t="s">
        <v>6</v>
      </c>
      <c r="C217" s="97">
        <v>4.9000000000000002E-2</v>
      </c>
      <c r="D217" s="29">
        <v>0.2</v>
      </c>
      <c r="E217" s="97">
        <v>5.8999999999999997E-2</v>
      </c>
      <c r="F217" s="97">
        <f>C217*1.03</f>
        <v>5.0470000000000001E-2</v>
      </c>
      <c r="G217" s="29">
        <v>0.2</v>
      </c>
      <c r="H217" s="97">
        <f>F217*1.2</f>
        <v>6.0564E-2</v>
      </c>
      <c r="I217" s="101" t="s">
        <v>7</v>
      </c>
      <c r="J217" s="344"/>
    </row>
    <row r="218" spans="1:10" x14ac:dyDescent="0.25">
      <c r="A218" s="76" t="s">
        <v>662</v>
      </c>
      <c r="B218" s="4" t="s">
        <v>6</v>
      </c>
      <c r="C218" s="97">
        <v>5.8999999999999997E-2</v>
      </c>
      <c r="D218" s="29">
        <v>0.2</v>
      </c>
      <c r="E218" s="97">
        <v>7.0999999999999994E-2</v>
      </c>
      <c r="F218" s="97">
        <f>C218*1.03</f>
        <v>6.0769999999999998E-2</v>
      </c>
      <c r="G218" s="29">
        <v>0.2</v>
      </c>
      <c r="H218" s="97">
        <f>F218*1.2</f>
        <v>7.2923999999999989E-2</v>
      </c>
      <c r="I218" s="101" t="s">
        <v>7</v>
      </c>
      <c r="J218" s="372"/>
    </row>
    <row r="219" spans="1:10" x14ac:dyDescent="0.25">
      <c r="A219" s="76" t="s">
        <v>663</v>
      </c>
      <c r="B219" s="4" t="s">
        <v>6</v>
      </c>
      <c r="C219" s="97">
        <v>6.8000000000000005E-2</v>
      </c>
      <c r="D219" s="29">
        <v>0.2</v>
      </c>
      <c r="E219" s="97">
        <v>8.2000000000000003E-2</v>
      </c>
      <c r="F219" s="97">
        <f t="shared" ref="F219:F222" si="5">C219*1.03</f>
        <v>7.0040000000000005E-2</v>
      </c>
      <c r="G219" s="29">
        <v>0.2</v>
      </c>
      <c r="H219" s="97">
        <f t="shared" ref="H219:H222" si="6">F219*1.2</f>
        <v>8.4047999999999998E-2</v>
      </c>
      <c r="I219" s="101" t="s">
        <v>7</v>
      </c>
      <c r="J219" s="344"/>
    </row>
    <row r="220" spans="1:10" x14ac:dyDescent="0.25">
      <c r="A220" s="76" t="s">
        <v>664</v>
      </c>
      <c r="B220" s="4" t="s">
        <v>6</v>
      </c>
      <c r="C220" s="97">
        <v>7.9000000000000001E-2</v>
      </c>
      <c r="D220" s="29">
        <v>0.2</v>
      </c>
      <c r="E220" s="97">
        <v>9.5000000000000001E-2</v>
      </c>
      <c r="F220" s="97">
        <f t="shared" si="5"/>
        <v>8.1369999999999998E-2</v>
      </c>
      <c r="G220" s="29">
        <v>0.2</v>
      </c>
      <c r="H220" s="97">
        <f t="shared" si="6"/>
        <v>9.7643999999999995E-2</v>
      </c>
      <c r="I220" s="101" t="s">
        <v>7</v>
      </c>
      <c r="J220" s="372"/>
    </row>
    <row r="221" spans="1:10" x14ac:dyDescent="0.25">
      <c r="A221" s="76" t="s">
        <v>665</v>
      </c>
      <c r="B221" s="4" t="s">
        <v>6</v>
      </c>
      <c r="C221" s="97">
        <v>0.249</v>
      </c>
      <c r="D221" s="29">
        <v>0.2</v>
      </c>
      <c r="E221" s="97">
        <v>0.29899999999999999</v>
      </c>
      <c r="F221" s="97">
        <f t="shared" si="5"/>
        <v>0.25647000000000003</v>
      </c>
      <c r="G221" s="29">
        <v>0.2</v>
      </c>
      <c r="H221" s="97">
        <f t="shared" si="6"/>
        <v>0.30776400000000004</v>
      </c>
      <c r="I221" s="101" t="s">
        <v>7</v>
      </c>
      <c r="J221" s="344"/>
    </row>
    <row r="222" spans="1:10" x14ac:dyDescent="0.25">
      <c r="A222" s="76" t="s">
        <v>666</v>
      </c>
      <c r="B222" s="4" t="s">
        <v>6</v>
      </c>
      <c r="C222" s="97">
        <v>0.19500000000000001</v>
      </c>
      <c r="D222" s="29">
        <v>0.2</v>
      </c>
      <c r="E222" s="97">
        <v>0.23400000000000001</v>
      </c>
      <c r="F222" s="97">
        <f t="shared" si="5"/>
        <v>0.20085</v>
      </c>
      <c r="G222" s="29">
        <v>0.2</v>
      </c>
      <c r="H222" s="97">
        <f t="shared" si="6"/>
        <v>0.24101999999999998</v>
      </c>
      <c r="I222" s="101" t="s">
        <v>7</v>
      </c>
      <c r="J222" s="372"/>
    </row>
    <row r="223" spans="1:10" x14ac:dyDescent="0.25">
      <c r="A223" s="340" t="s">
        <v>852</v>
      </c>
      <c r="B223" s="8" t="s">
        <v>6</v>
      </c>
      <c r="C223" s="100"/>
      <c r="D223" s="100"/>
      <c r="E223" s="100"/>
      <c r="F223" s="100"/>
      <c r="G223" s="100"/>
      <c r="H223" s="100"/>
      <c r="I223" s="10"/>
      <c r="J223" s="365"/>
    </row>
    <row r="224" spans="1:10" x14ac:dyDescent="0.25">
      <c r="A224" s="76" t="s">
        <v>624</v>
      </c>
      <c r="B224" s="4" t="s">
        <v>6</v>
      </c>
      <c r="C224" s="97">
        <v>8.5000000000000006E-2</v>
      </c>
      <c r="D224" s="29">
        <v>0.2</v>
      </c>
      <c r="E224" s="97">
        <v>0.10199999999999999</v>
      </c>
      <c r="F224" s="97">
        <f>C224*1.03</f>
        <v>8.7550000000000003E-2</v>
      </c>
      <c r="G224" s="29">
        <v>0.2</v>
      </c>
      <c r="H224" s="97">
        <f>F224*1.2</f>
        <v>0.10506</v>
      </c>
      <c r="I224" s="101" t="s">
        <v>7</v>
      </c>
      <c r="J224" s="372" t="s">
        <v>1875</v>
      </c>
    </row>
    <row r="225" spans="1:10" x14ac:dyDescent="0.25">
      <c r="A225" s="76" t="s">
        <v>625</v>
      </c>
      <c r="B225" s="4" t="s">
        <v>6</v>
      </c>
      <c r="C225" s="97">
        <v>4.9000000000000002E-2</v>
      </c>
      <c r="D225" s="29">
        <v>0.2</v>
      </c>
      <c r="E225" s="97">
        <v>5.8999999999999997E-2</v>
      </c>
      <c r="F225" s="97">
        <f>C225*1.03</f>
        <v>5.0470000000000001E-2</v>
      </c>
      <c r="G225" s="29">
        <v>0.2</v>
      </c>
      <c r="H225" s="97">
        <f>F225*1.2</f>
        <v>6.0564E-2</v>
      </c>
      <c r="I225" s="101" t="s">
        <v>7</v>
      </c>
      <c r="J225" s="372" t="s">
        <v>1875</v>
      </c>
    </row>
    <row r="226" spans="1:10" x14ac:dyDescent="0.25">
      <c r="A226" s="76" t="s">
        <v>667</v>
      </c>
      <c r="B226" s="4" t="s">
        <v>6</v>
      </c>
      <c r="C226" s="97">
        <v>0.125</v>
      </c>
      <c r="D226" s="29">
        <v>0.2</v>
      </c>
      <c r="E226" s="97">
        <v>0.15</v>
      </c>
      <c r="F226" s="97">
        <f t="shared" ref="F226:F228" si="7">C226*1.03</f>
        <v>0.12875</v>
      </c>
      <c r="G226" s="29">
        <v>0.2</v>
      </c>
      <c r="H226" s="97">
        <f t="shared" ref="H226:H228" si="8">F226*1.2</f>
        <v>0.1545</v>
      </c>
      <c r="I226" s="101" t="s">
        <v>7</v>
      </c>
      <c r="J226" s="372"/>
    </row>
    <row r="227" spans="1:10" x14ac:dyDescent="0.25">
      <c r="A227" s="76" t="s">
        <v>668</v>
      </c>
      <c r="B227" s="4" t="s">
        <v>6</v>
      </c>
      <c r="C227" s="97">
        <v>5.8999999999999997E-2</v>
      </c>
      <c r="D227" s="29">
        <v>0.2</v>
      </c>
      <c r="E227" s="97">
        <v>7.0999999999999994E-2</v>
      </c>
      <c r="F227" s="97">
        <f t="shared" si="7"/>
        <v>6.0769999999999998E-2</v>
      </c>
      <c r="G227" s="29">
        <v>0.2</v>
      </c>
      <c r="H227" s="97">
        <f t="shared" si="8"/>
        <v>7.2923999999999989E-2</v>
      </c>
      <c r="I227" s="101" t="s">
        <v>7</v>
      </c>
      <c r="J227" s="372"/>
    </row>
    <row r="228" spans="1:10" x14ac:dyDescent="0.25">
      <c r="A228" s="76" t="s">
        <v>626</v>
      </c>
      <c r="B228" s="4" t="s">
        <v>6</v>
      </c>
      <c r="C228" s="97">
        <v>6</v>
      </c>
      <c r="D228" s="29">
        <v>0.2</v>
      </c>
      <c r="E228" s="97">
        <v>7.2</v>
      </c>
      <c r="F228" s="97">
        <f t="shared" si="7"/>
        <v>6.18</v>
      </c>
      <c r="G228" s="29">
        <v>0.2</v>
      </c>
      <c r="H228" s="97">
        <f t="shared" si="8"/>
        <v>7.4159999999999995</v>
      </c>
      <c r="I228" s="101" t="s">
        <v>7</v>
      </c>
      <c r="J228" s="372" t="s">
        <v>1874</v>
      </c>
    </row>
    <row r="229" spans="1:10" x14ac:dyDescent="0.25">
      <c r="A229" s="340" t="s">
        <v>853</v>
      </c>
      <c r="B229" s="7" t="s">
        <v>9</v>
      </c>
      <c r="C229" s="8">
        <v>7.6950000000000003</v>
      </c>
      <c r="D229" s="9">
        <v>0</v>
      </c>
      <c r="E229" s="8">
        <v>7.6950000000000003</v>
      </c>
      <c r="F229" s="8">
        <f>ROUNDUP(C229*1.028,1)</f>
        <v>8</v>
      </c>
      <c r="G229" s="9">
        <v>0</v>
      </c>
      <c r="H229" s="8">
        <v>8</v>
      </c>
      <c r="I229" s="10" t="s">
        <v>8</v>
      </c>
      <c r="J229" s="341"/>
    </row>
    <row r="230" spans="1:10" x14ac:dyDescent="0.25">
      <c r="A230" s="340" t="s">
        <v>854</v>
      </c>
      <c r="B230" s="7" t="s">
        <v>9</v>
      </c>
      <c r="C230" s="8"/>
      <c r="D230" s="9"/>
      <c r="E230" s="8"/>
      <c r="F230" s="8"/>
      <c r="G230" s="8"/>
      <c r="H230" s="8"/>
      <c r="I230" s="10" t="s">
        <v>7</v>
      </c>
      <c r="J230" s="373" t="s">
        <v>856</v>
      </c>
    </row>
    <row r="231" spans="1:10" ht="24.75" thickBot="1" x14ac:dyDescent="0.3">
      <c r="A231" s="374" t="s">
        <v>855</v>
      </c>
      <c r="B231" s="609" t="s">
        <v>9</v>
      </c>
      <c r="C231" s="610">
        <v>29.924999999999997</v>
      </c>
      <c r="D231" s="611">
        <v>0.2</v>
      </c>
      <c r="E231" s="610">
        <v>35.909999999999997</v>
      </c>
      <c r="F231" s="8">
        <f>ROUNDUP(C231*1.028,1)</f>
        <v>30.8</v>
      </c>
      <c r="G231" s="611">
        <v>0.2</v>
      </c>
      <c r="H231" s="610">
        <f>ROUNDUP(F231*1.2,1)</f>
        <v>37</v>
      </c>
      <c r="I231" s="612" t="s">
        <v>7</v>
      </c>
      <c r="J231" s="375"/>
    </row>
    <row r="232" spans="1:10" ht="15.75" thickBot="1" x14ac:dyDescent="0.3">
      <c r="A232" s="630" t="s">
        <v>629</v>
      </c>
      <c r="B232" s="631"/>
      <c r="C232" s="631"/>
      <c r="D232" s="631"/>
      <c r="E232" s="631"/>
      <c r="F232" s="631"/>
      <c r="G232" s="631"/>
      <c r="H232" s="631"/>
      <c r="I232" s="631"/>
      <c r="J232" s="632"/>
    </row>
    <row r="233" spans="1:10" ht="15.75" thickBot="1" x14ac:dyDescent="0.3">
      <c r="A233" s="1" t="s">
        <v>770</v>
      </c>
      <c r="B233" s="2"/>
      <c r="C233" s="22"/>
      <c r="D233" s="22"/>
      <c r="E233" s="22"/>
      <c r="F233" s="22"/>
      <c r="G233" s="22"/>
      <c r="H233" s="22"/>
      <c r="I233" s="2"/>
      <c r="J233" s="3"/>
    </row>
    <row r="234" spans="1:10" x14ac:dyDescent="0.25">
      <c r="A234" s="340" t="s">
        <v>771</v>
      </c>
      <c r="B234" s="7" t="s">
        <v>118</v>
      </c>
      <c r="C234" s="24"/>
      <c r="D234" s="24"/>
      <c r="E234" s="24"/>
      <c r="F234" s="24"/>
      <c r="G234" s="24"/>
      <c r="H234" s="24"/>
      <c r="I234" s="14"/>
      <c r="J234" s="376"/>
    </row>
    <row r="235" spans="1:10" x14ac:dyDescent="0.25">
      <c r="A235" s="377" t="s">
        <v>127</v>
      </c>
      <c r="B235" s="4" t="s">
        <v>118</v>
      </c>
      <c r="C235" s="12">
        <v>544.68386551655999</v>
      </c>
      <c r="D235" s="29">
        <v>0</v>
      </c>
      <c r="E235" s="12">
        <v>544.68386551655999</v>
      </c>
      <c r="F235" s="12">
        <v>544.68386551655999</v>
      </c>
      <c r="G235" s="29">
        <v>0</v>
      </c>
      <c r="H235" s="5">
        <v>544.68386551655999</v>
      </c>
      <c r="I235" s="11" t="s">
        <v>8</v>
      </c>
      <c r="J235" s="378"/>
    </row>
    <row r="236" spans="1:10" x14ac:dyDescent="0.25">
      <c r="A236" s="377" t="s">
        <v>128</v>
      </c>
      <c r="B236" s="4" t="s">
        <v>118</v>
      </c>
      <c r="C236" s="12">
        <v>256.92962480135998</v>
      </c>
      <c r="D236" s="29">
        <v>0</v>
      </c>
      <c r="E236" s="12">
        <v>256.92962480135998</v>
      </c>
      <c r="F236" s="12">
        <v>256.92962480135998</v>
      </c>
      <c r="G236" s="29">
        <v>0</v>
      </c>
      <c r="H236" s="5">
        <v>256.92962480135998</v>
      </c>
      <c r="I236" s="11" t="s">
        <v>8</v>
      </c>
      <c r="J236" s="378"/>
    </row>
    <row r="237" spans="1:10" x14ac:dyDescent="0.25">
      <c r="A237" s="377" t="s">
        <v>129</v>
      </c>
      <c r="B237" s="4" t="s">
        <v>118</v>
      </c>
      <c r="C237" s="12">
        <v>226.09416660263997</v>
      </c>
      <c r="D237" s="29">
        <v>0</v>
      </c>
      <c r="E237" s="12">
        <v>226.09416660263997</v>
      </c>
      <c r="F237" s="12">
        <v>226.09416660263997</v>
      </c>
      <c r="G237" s="29">
        <v>0</v>
      </c>
      <c r="H237" s="5">
        <v>226.09416660263997</v>
      </c>
      <c r="I237" s="11" t="s">
        <v>8</v>
      </c>
      <c r="J237" s="378"/>
    </row>
    <row r="238" spans="1:10" x14ac:dyDescent="0.25">
      <c r="A238" s="377" t="s">
        <v>130</v>
      </c>
      <c r="B238" s="4" t="s">
        <v>118</v>
      </c>
      <c r="C238" s="12">
        <v>462.46681927152002</v>
      </c>
      <c r="D238" s="29">
        <v>0</v>
      </c>
      <c r="E238" s="12">
        <v>462.46681927152002</v>
      </c>
      <c r="F238" s="12">
        <v>462.46681927152002</v>
      </c>
      <c r="G238" s="29">
        <v>0</v>
      </c>
      <c r="H238" s="5">
        <v>462.46681927152002</v>
      </c>
      <c r="I238" s="11" t="s">
        <v>8</v>
      </c>
      <c r="J238" s="378"/>
    </row>
    <row r="239" spans="1:10" ht="24" x14ac:dyDescent="0.25">
      <c r="A239" s="377" t="s">
        <v>131</v>
      </c>
      <c r="B239" s="4" t="s">
        <v>118</v>
      </c>
      <c r="C239" s="12">
        <v>298.16283419999996</v>
      </c>
      <c r="D239" s="29">
        <v>0</v>
      </c>
      <c r="E239" s="12">
        <v>298.16283419999996</v>
      </c>
      <c r="F239" s="12">
        <v>298.16283419999996</v>
      </c>
      <c r="G239" s="29">
        <v>0</v>
      </c>
      <c r="H239" s="5">
        <v>298.16283419999996</v>
      </c>
      <c r="I239" s="11" t="s">
        <v>8</v>
      </c>
      <c r="J239" s="378"/>
    </row>
    <row r="240" spans="1:10" x14ac:dyDescent="0.25">
      <c r="A240" s="377" t="s">
        <v>132</v>
      </c>
      <c r="B240" s="4" t="s">
        <v>118</v>
      </c>
      <c r="C240" s="12">
        <v>206.00341271999994</v>
      </c>
      <c r="D240" s="29">
        <v>0</v>
      </c>
      <c r="E240" s="12">
        <v>206.00341271999994</v>
      </c>
      <c r="F240" s="12">
        <v>206.00341271999994</v>
      </c>
      <c r="G240" s="29">
        <v>0</v>
      </c>
      <c r="H240" s="5">
        <v>206.00341271999994</v>
      </c>
      <c r="I240" s="11" t="s">
        <v>8</v>
      </c>
      <c r="J240" s="378"/>
    </row>
    <row r="241" spans="1:10" x14ac:dyDescent="0.25">
      <c r="A241" s="377" t="s">
        <v>133</v>
      </c>
      <c r="B241" s="4" t="s">
        <v>118</v>
      </c>
      <c r="C241" s="12">
        <v>298.16283419999996</v>
      </c>
      <c r="D241" s="29">
        <v>0</v>
      </c>
      <c r="E241" s="12">
        <v>298.16283419999996</v>
      </c>
      <c r="F241" s="12">
        <v>298.16283419999996</v>
      </c>
      <c r="G241" s="29">
        <v>0</v>
      </c>
      <c r="H241" s="5">
        <v>298.16283419999996</v>
      </c>
      <c r="I241" s="11" t="s">
        <v>8</v>
      </c>
      <c r="J241" s="378"/>
    </row>
    <row r="242" spans="1:10" x14ac:dyDescent="0.25">
      <c r="A242" s="377" t="s">
        <v>134</v>
      </c>
      <c r="B242" s="4" t="s">
        <v>118</v>
      </c>
      <c r="C242" s="12">
        <v>406.5856829999999</v>
      </c>
      <c r="D242" s="29">
        <v>0</v>
      </c>
      <c r="E242" s="12">
        <v>406.5856829999999</v>
      </c>
      <c r="F242" s="12">
        <v>406.5856829999999</v>
      </c>
      <c r="G242" s="29">
        <v>0</v>
      </c>
      <c r="H242" s="5">
        <v>406.5856829999999</v>
      </c>
      <c r="I242" s="11" t="s">
        <v>8</v>
      </c>
      <c r="J242" s="378"/>
    </row>
    <row r="243" spans="1:10" ht="24" x14ac:dyDescent="0.25">
      <c r="A243" s="377" t="s">
        <v>212</v>
      </c>
      <c r="B243" s="4" t="s">
        <v>118</v>
      </c>
      <c r="C243" s="12">
        <v>610.25800447079996</v>
      </c>
      <c r="D243" s="29">
        <v>0</v>
      </c>
      <c r="E243" s="12">
        <v>610.25800447079996</v>
      </c>
      <c r="F243" s="12">
        <v>610.25800447079996</v>
      </c>
      <c r="G243" s="29">
        <v>0</v>
      </c>
      <c r="H243" s="5">
        <v>610.25800447079996</v>
      </c>
      <c r="I243" s="11" t="s">
        <v>8</v>
      </c>
      <c r="J243" s="378"/>
    </row>
    <row r="244" spans="1:10" ht="24" x14ac:dyDescent="0.25">
      <c r="A244" s="377" t="s">
        <v>211</v>
      </c>
      <c r="B244" s="4" t="s">
        <v>118</v>
      </c>
      <c r="C244" s="12">
        <v>610.25800447079996</v>
      </c>
      <c r="D244" s="29">
        <v>0</v>
      </c>
      <c r="E244" s="12">
        <v>610.25800447079996</v>
      </c>
      <c r="F244" s="12">
        <v>610.25800447079996</v>
      </c>
      <c r="G244" s="29">
        <v>0</v>
      </c>
      <c r="H244" s="5">
        <v>610.25800447079996</v>
      </c>
      <c r="I244" s="11" t="s">
        <v>8</v>
      </c>
      <c r="J244" s="378"/>
    </row>
    <row r="245" spans="1:10" ht="24" x14ac:dyDescent="0.25">
      <c r="A245" s="377" t="s">
        <v>210</v>
      </c>
      <c r="B245" s="4" t="s">
        <v>118</v>
      </c>
      <c r="C245" s="12">
        <v>284.98945807079997</v>
      </c>
      <c r="D245" s="29">
        <v>0</v>
      </c>
      <c r="E245" s="12">
        <v>284.98945807079997</v>
      </c>
      <c r="F245" s="12">
        <v>284.98945807079997</v>
      </c>
      <c r="G245" s="29">
        <v>0</v>
      </c>
      <c r="H245" s="5">
        <v>284.98945807079997</v>
      </c>
      <c r="I245" s="11" t="s">
        <v>8</v>
      </c>
      <c r="J245" s="378"/>
    </row>
    <row r="246" spans="1:10" x14ac:dyDescent="0.25">
      <c r="A246" s="379" t="s">
        <v>224</v>
      </c>
      <c r="B246" s="4" t="s">
        <v>118</v>
      </c>
      <c r="C246" s="12">
        <v>253.70946619199995</v>
      </c>
      <c r="D246" s="29">
        <v>0</v>
      </c>
      <c r="E246" s="12">
        <v>253.70946619199995</v>
      </c>
      <c r="F246" s="12">
        <v>253.70946619199995</v>
      </c>
      <c r="G246" s="29">
        <v>0</v>
      </c>
      <c r="H246" s="5">
        <v>253.70946619199995</v>
      </c>
      <c r="I246" s="11" t="s">
        <v>8</v>
      </c>
      <c r="J246" s="378"/>
    </row>
    <row r="247" spans="1:10" x14ac:dyDescent="0.25">
      <c r="A247" s="377" t="s">
        <v>209</v>
      </c>
      <c r="B247" s="4" t="s">
        <v>118</v>
      </c>
      <c r="C247" s="12">
        <v>316.85493333311996</v>
      </c>
      <c r="D247" s="29">
        <v>0</v>
      </c>
      <c r="E247" s="12">
        <v>316.85493333311996</v>
      </c>
      <c r="F247" s="12">
        <v>316.85493333311996</v>
      </c>
      <c r="G247" s="29">
        <v>0</v>
      </c>
      <c r="H247" s="5">
        <v>316.85493333311996</v>
      </c>
      <c r="I247" s="11" t="s">
        <v>8</v>
      </c>
      <c r="J247" s="378"/>
    </row>
    <row r="248" spans="1:10" x14ac:dyDescent="0.25">
      <c r="A248" s="377" t="s">
        <v>768</v>
      </c>
      <c r="B248" s="4" t="s">
        <v>118</v>
      </c>
      <c r="C248" s="12">
        <v>350</v>
      </c>
      <c r="D248" s="29">
        <v>0</v>
      </c>
      <c r="E248" s="12">
        <v>350</v>
      </c>
      <c r="F248" s="12">
        <v>350</v>
      </c>
      <c r="G248" s="29">
        <v>0</v>
      </c>
      <c r="H248" s="5">
        <v>350</v>
      </c>
      <c r="I248" s="11"/>
      <c r="J248" s="378"/>
    </row>
    <row r="249" spans="1:10" x14ac:dyDescent="0.25">
      <c r="A249" s="340" t="s">
        <v>772</v>
      </c>
      <c r="B249" s="7" t="s">
        <v>118</v>
      </c>
      <c r="C249" s="8">
        <v>4445.3368007999989</v>
      </c>
      <c r="D249" s="9">
        <v>0</v>
      </c>
      <c r="E249" s="8">
        <v>4445.3368007999989</v>
      </c>
      <c r="F249" s="8">
        <v>4445.3368007999989</v>
      </c>
      <c r="G249" s="9">
        <v>0</v>
      </c>
      <c r="H249" s="8">
        <v>4445.3368007999989</v>
      </c>
      <c r="I249" s="10" t="s">
        <v>8</v>
      </c>
      <c r="J249" s="341"/>
    </row>
    <row r="250" spans="1:10" x14ac:dyDescent="0.25">
      <c r="A250" s="380" t="s">
        <v>135</v>
      </c>
      <c r="B250" s="4" t="s">
        <v>118</v>
      </c>
      <c r="C250" s="12">
        <v>2916.5746327199995</v>
      </c>
      <c r="D250" s="29">
        <v>0</v>
      </c>
      <c r="E250" s="12">
        <v>2916.5746327199995</v>
      </c>
      <c r="F250" s="12">
        <v>2916.5746327199995</v>
      </c>
      <c r="G250" s="29">
        <v>0</v>
      </c>
      <c r="H250" s="5">
        <v>2916.5746327199995</v>
      </c>
      <c r="I250" s="11" t="s">
        <v>8</v>
      </c>
      <c r="J250" s="343"/>
    </row>
    <row r="251" spans="1:10" x14ac:dyDescent="0.25">
      <c r="A251" s="340" t="s">
        <v>1785</v>
      </c>
      <c r="B251" s="7" t="s">
        <v>218</v>
      </c>
      <c r="C251" s="8"/>
      <c r="D251" s="9"/>
      <c r="E251" s="8"/>
      <c r="F251" s="8"/>
      <c r="G251" s="8"/>
      <c r="H251" s="8"/>
      <c r="I251" s="10" t="s">
        <v>8</v>
      </c>
      <c r="J251" s="347" t="s">
        <v>801</v>
      </c>
    </row>
    <row r="252" spans="1:10" x14ac:dyDescent="0.25">
      <c r="A252" s="340" t="s">
        <v>1784</v>
      </c>
      <c r="B252" s="7" t="s">
        <v>218</v>
      </c>
      <c r="C252" s="8"/>
      <c r="D252" s="9"/>
      <c r="E252" s="8"/>
      <c r="F252" s="8"/>
      <c r="G252" s="8"/>
      <c r="H252" s="8"/>
      <c r="I252" s="10" t="s">
        <v>8</v>
      </c>
      <c r="J252" s="381" t="s">
        <v>1792</v>
      </c>
    </row>
    <row r="253" spans="1:10" x14ac:dyDescent="0.25">
      <c r="A253" s="340" t="s">
        <v>1786</v>
      </c>
      <c r="B253" s="7" t="s">
        <v>218</v>
      </c>
      <c r="C253" s="8"/>
      <c r="D253" s="9"/>
      <c r="E253" s="8"/>
      <c r="F253" s="8"/>
      <c r="G253" s="8"/>
      <c r="H253" s="8"/>
      <c r="I253" s="10" t="s">
        <v>8</v>
      </c>
      <c r="J253" s="381" t="s">
        <v>1793</v>
      </c>
    </row>
    <row r="254" spans="1:10" x14ac:dyDescent="0.25">
      <c r="A254" s="340" t="s">
        <v>1787</v>
      </c>
      <c r="B254" s="7" t="s">
        <v>218</v>
      </c>
      <c r="C254" s="8"/>
      <c r="D254" s="9"/>
      <c r="E254" s="8"/>
      <c r="F254" s="8"/>
      <c r="G254" s="8"/>
      <c r="H254" s="8"/>
      <c r="I254" s="10" t="s">
        <v>8</v>
      </c>
      <c r="J254" s="347" t="s">
        <v>1794</v>
      </c>
    </row>
    <row r="255" spans="1:10" x14ac:dyDescent="0.25">
      <c r="A255" s="340" t="s">
        <v>1789</v>
      </c>
      <c r="B255" s="7" t="s">
        <v>218</v>
      </c>
      <c r="C255" s="8"/>
      <c r="D255" s="9"/>
      <c r="E255" s="8"/>
      <c r="F255" s="8"/>
      <c r="G255" s="8"/>
      <c r="H255" s="8"/>
      <c r="I255" s="10" t="s">
        <v>8</v>
      </c>
      <c r="J255" s="347" t="s">
        <v>1795</v>
      </c>
    </row>
    <row r="256" spans="1:10" x14ac:dyDescent="0.25">
      <c r="A256" s="340" t="s">
        <v>1788</v>
      </c>
      <c r="B256" s="7" t="s">
        <v>218</v>
      </c>
      <c r="C256" s="8"/>
      <c r="D256" s="9"/>
      <c r="E256" s="8"/>
      <c r="F256" s="8"/>
      <c r="G256" s="8"/>
      <c r="H256" s="8"/>
      <c r="I256" s="10" t="s">
        <v>8</v>
      </c>
      <c r="J256" s="347" t="s">
        <v>1796</v>
      </c>
    </row>
    <row r="257" spans="1:10" x14ac:dyDescent="0.25">
      <c r="A257" s="340" t="s">
        <v>1790</v>
      </c>
      <c r="B257" s="7" t="s">
        <v>218</v>
      </c>
      <c r="C257" s="8"/>
      <c r="D257" s="9"/>
      <c r="E257" s="8"/>
      <c r="F257" s="8"/>
      <c r="G257" s="8"/>
      <c r="H257" s="8"/>
      <c r="I257" s="10" t="s">
        <v>8</v>
      </c>
      <c r="J257" s="347" t="s">
        <v>1797</v>
      </c>
    </row>
    <row r="258" spans="1:10" ht="15.75" thickBot="1" x14ac:dyDescent="0.3">
      <c r="A258" s="420" t="s">
        <v>1791</v>
      </c>
      <c r="B258" s="609" t="s">
        <v>218</v>
      </c>
      <c r="C258" s="610"/>
      <c r="D258" s="611"/>
      <c r="E258" s="610"/>
      <c r="F258" s="610"/>
      <c r="G258" s="610"/>
      <c r="H258" s="610"/>
      <c r="I258" s="612" t="s">
        <v>8</v>
      </c>
      <c r="J258" s="613" t="s">
        <v>1798</v>
      </c>
    </row>
    <row r="259" spans="1:10" ht="15.75" thickBot="1" x14ac:dyDescent="0.3">
      <c r="A259" s="1" t="s">
        <v>773</v>
      </c>
      <c r="B259" s="2"/>
      <c r="C259" s="22"/>
      <c r="D259" s="22"/>
      <c r="E259" s="22"/>
      <c r="F259" s="22"/>
      <c r="G259" s="22"/>
      <c r="H259" s="22"/>
      <c r="I259" s="2"/>
      <c r="J259" s="3"/>
    </row>
    <row r="260" spans="1:10" ht="24" x14ac:dyDescent="0.25">
      <c r="A260" s="340" t="s">
        <v>774</v>
      </c>
      <c r="B260" s="7" t="s">
        <v>1876</v>
      </c>
      <c r="C260" s="17"/>
      <c r="D260" s="17"/>
      <c r="E260" s="17"/>
      <c r="F260" s="17"/>
      <c r="G260" s="17"/>
      <c r="H260" s="17"/>
      <c r="I260" s="18"/>
      <c r="J260" s="341"/>
    </row>
    <row r="261" spans="1:10" ht="24" x14ac:dyDescent="0.25">
      <c r="A261" s="359" t="s">
        <v>138</v>
      </c>
      <c r="B261" s="4" t="s">
        <v>1876</v>
      </c>
      <c r="C261" s="82"/>
      <c r="D261" s="82"/>
      <c r="E261" s="82"/>
      <c r="F261" s="82"/>
      <c r="G261" s="82"/>
      <c r="H261" s="82"/>
      <c r="I261" s="83"/>
      <c r="J261" s="382"/>
    </row>
    <row r="262" spans="1:10" ht="36" x14ac:dyDescent="0.25">
      <c r="A262" s="360" t="s">
        <v>139</v>
      </c>
      <c r="B262" s="4" t="s">
        <v>1876</v>
      </c>
      <c r="C262" s="109">
        <v>66.223439999999997</v>
      </c>
      <c r="D262" s="29">
        <v>0</v>
      </c>
      <c r="E262" s="109">
        <v>66.223439999999997</v>
      </c>
      <c r="F262" s="12">
        <v>90</v>
      </c>
      <c r="G262" s="29">
        <v>0</v>
      </c>
      <c r="H262" s="12">
        <v>90</v>
      </c>
      <c r="I262" s="11" t="s">
        <v>8</v>
      </c>
      <c r="J262" s="337" t="s">
        <v>1814</v>
      </c>
    </row>
    <row r="263" spans="1:10" ht="36" x14ac:dyDescent="0.25">
      <c r="A263" s="360" t="s">
        <v>141</v>
      </c>
      <c r="B263" s="4" t="s">
        <v>1876</v>
      </c>
      <c r="C263" s="109">
        <v>87.585840000000005</v>
      </c>
      <c r="D263" s="29">
        <v>0</v>
      </c>
      <c r="E263" s="109">
        <v>87.585840000000005</v>
      </c>
      <c r="F263" s="12">
        <v>90</v>
      </c>
      <c r="G263" s="29">
        <v>0</v>
      </c>
      <c r="H263" s="12">
        <v>90</v>
      </c>
      <c r="I263" s="11" t="s">
        <v>8</v>
      </c>
      <c r="J263" s="337" t="s">
        <v>1814</v>
      </c>
    </row>
    <row r="264" spans="1:10" ht="24" x14ac:dyDescent="0.25">
      <c r="A264" s="76" t="s">
        <v>142</v>
      </c>
      <c r="B264" s="4" t="s">
        <v>1876</v>
      </c>
      <c r="C264" s="109">
        <v>22.430520000000001</v>
      </c>
      <c r="D264" s="29">
        <v>0</v>
      </c>
      <c r="E264" s="109">
        <v>22.430520000000001</v>
      </c>
      <c r="F264" s="12">
        <v>26</v>
      </c>
      <c r="G264" s="29">
        <v>0</v>
      </c>
      <c r="H264" s="12">
        <v>26</v>
      </c>
      <c r="I264" s="11" t="s">
        <v>8</v>
      </c>
      <c r="J264" s="383" t="s">
        <v>140</v>
      </c>
    </row>
    <row r="265" spans="1:10" ht="24" x14ac:dyDescent="0.25">
      <c r="A265" s="340" t="s">
        <v>775</v>
      </c>
      <c r="B265" s="7" t="s">
        <v>1876</v>
      </c>
      <c r="C265" s="8"/>
      <c r="D265" s="8"/>
      <c r="E265" s="8"/>
      <c r="F265" s="8"/>
      <c r="G265" s="8"/>
      <c r="H265" s="8"/>
      <c r="I265" s="10"/>
      <c r="J265" s="341"/>
    </row>
    <row r="266" spans="1:10" ht="24" x14ac:dyDescent="0.25">
      <c r="A266" s="359" t="s">
        <v>143</v>
      </c>
      <c r="B266" s="4" t="s">
        <v>1876</v>
      </c>
      <c r="C266" s="109"/>
      <c r="D266" s="25"/>
      <c r="E266" s="109"/>
      <c r="F266" s="12"/>
      <c r="G266" s="12"/>
      <c r="H266" s="12"/>
      <c r="I266" s="11"/>
      <c r="J266" s="337"/>
    </row>
    <row r="267" spans="1:10" ht="24" x14ac:dyDescent="0.25">
      <c r="A267" s="339" t="s">
        <v>144</v>
      </c>
      <c r="B267" s="4" t="s">
        <v>1876</v>
      </c>
      <c r="C267" s="109"/>
      <c r="D267" s="25"/>
      <c r="E267" s="109"/>
      <c r="F267" s="12"/>
      <c r="G267" s="12"/>
      <c r="H267" s="12"/>
      <c r="I267" s="11"/>
      <c r="J267" s="337"/>
    </row>
    <row r="268" spans="1:10" ht="24" x14ac:dyDescent="0.25">
      <c r="A268" s="360" t="s">
        <v>145</v>
      </c>
      <c r="B268" s="4" t="s">
        <v>1876</v>
      </c>
      <c r="C268" s="109">
        <v>24</v>
      </c>
      <c r="D268" s="29">
        <v>0</v>
      </c>
      <c r="E268" s="109">
        <v>24</v>
      </c>
      <c r="F268" s="109">
        <f>ROUNDUP(C268*1.028,0.5)</f>
        <v>25</v>
      </c>
      <c r="G268" s="29">
        <v>0</v>
      </c>
      <c r="H268" s="109">
        <f>ROUNDUP(E268*1.028,0.5)</f>
        <v>25</v>
      </c>
      <c r="I268" s="11" t="s">
        <v>8</v>
      </c>
      <c r="J268" s="337" t="s">
        <v>140</v>
      </c>
    </row>
    <row r="269" spans="1:10" ht="24" x14ac:dyDescent="0.25">
      <c r="A269" s="360" t="s">
        <v>146</v>
      </c>
      <c r="B269" s="4" t="s">
        <v>1876</v>
      </c>
      <c r="C269" s="109">
        <v>42</v>
      </c>
      <c r="D269" s="29">
        <v>0</v>
      </c>
      <c r="E269" s="109">
        <v>42</v>
      </c>
      <c r="F269" s="109">
        <f t="shared" ref="F269:H299" si="9">ROUNDUP(C269*1.028,0.5)</f>
        <v>44</v>
      </c>
      <c r="G269" s="29">
        <v>0</v>
      </c>
      <c r="H269" s="109">
        <f t="shared" si="9"/>
        <v>44</v>
      </c>
      <c r="I269" s="11" t="s">
        <v>8</v>
      </c>
      <c r="J269" s="337" t="s">
        <v>140</v>
      </c>
    </row>
    <row r="270" spans="1:10" ht="24" x14ac:dyDescent="0.25">
      <c r="A270" s="339" t="s">
        <v>147</v>
      </c>
      <c r="B270" s="4" t="s">
        <v>1876</v>
      </c>
      <c r="C270" s="109"/>
      <c r="D270" s="25"/>
      <c r="E270" s="109"/>
      <c r="F270" s="109"/>
      <c r="G270" s="25"/>
      <c r="H270" s="109"/>
      <c r="I270" s="11"/>
      <c r="J270" s="337"/>
    </row>
    <row r="271" spans="1:10" ht="24" x14ac:dyDescent="0.25">
      <c r="A271" s="360" t="s">
        <v>148</v>
      </c>
      <c r="B271" s="4" t="s">
        <v>1876</v>
      </c>
      <c r="C271" s="109">
        <v>22</v>
      </c>
      <c r="D271" s="29">
        <v>0</v>
      </c>
      <c r="E271" s="109">
        <v>22</v>
      </c>
      <c r="F271" s="109">
        <f t="shared" si="9"/>
        <v>23</v>
      </c>
      <c r="G271" s="29">
        <v>0</v>
      </c>
      <c r="H271" s="109">
        <f t="shared" si="9"/>
        <v>23</v>
      </c>
      <c r="I271" s="11" t="s">
        <v>8</v>
      </c>
      <c r="J271" s="337" t="s">
        <v>140</v>
      </c>
    </row>
    <row r="272" spans="1:10" ht="24" x14ac:dyDescent="0.25">
      <c r="A272" s="360" t="s">
        <v>149</v>
      </c>
      <c r="B272" s="4" t="s">
        <v>1876</v>
      </c>
      <c r="C272" s="109">
        <v>42</v>
      </c>
      <c r="D272" s="29">
        <v>0</v>
      </c>
      <c r="E272" s="109">
        <v>42</v>
      </c>
      <c r="F272" s="109">
        <f t="shared" si="9"/>
        <v>44</v>
      </c>
      <c r="G272" s="29">
        <v>0</v>
      </c>
      <c r="H272" s="109">
        <f t="shared" si="9"/>
        <v>44</v>
      </c>
      <c r="I272" s="11" t="s">
        <v>8</v>
      </c>
      <c r="J272" s="337" t="s">
        <v>140</v>
      </c>
    </row>
    <row r="273" spans="1:10" ht="24" x14ac:dyDescent="0.25">
      <c r="A273" s="359" t="s">
        <v>150</v>
      </c>
      <c r="B273" s="4" t="s">
        <v>1876</v>
      </c>
      <c r="C273" s="109"/>
      <c r="D273" s="25"/>
      <c r="E273" s="109"/>
      <c r="F273" s="109"/>
      <c r="G273" s="25"/>
      <c r="H273" s="109"/>
      <c r="I273" s="11"/>
      <c r="J273" s="337"/>
    </row>
    <row r="274" spans="1:10" ht="24" x14ac:dyDescent="0.25">
      <c r="A274" s="339" t="s">
        <v>151</v>
      </c>
      <c r="B274" s="4" t="s">
        <v>1876</v>
      </c>
      <c r="C274" s="109"/>
      <c r="D274" s="25"/>
      <c r="E274" s="109"/>
      <c r="F274" s="109"/>
      <c r="G274" s="25"/>
      <c r="H274" s="109"/>
      <c r="I274" s="11"/>
      <c r="J274" s="337"/>
    </row>
    <row r="275" spans="1:10" ht="24" x14ac:dyDescent="0.25">
      <c r="A275" s="360" t="s">
        <v>152</v>
      </c>
      <c r="B275" s="4" t="s">
        <v>1876</v>
      </c>
      <c r="C275" s="109">
        <v>56</v>
      </c>
      <c r="D275" s="29">
        <v>0</v>
      </c>
      <c r="E275" s="109">
        <v>56</v>
      </c>
      <c r="F275" s="109">
        <f t="shared" si="9"/>
        <v>58</v>
      </c>
      <c r="G275" s="29">
        <v>0</v>
      </c>
      <c r="H275" s="109">
        <f t="shared" si="9"/>
        <v>58</v>
      </c>
      <c r="I275" s="11" t="s">
        <v>8</v>
      </c>
      <c r="J275" s="337" t="s">
        <v>140</v>
      </c>
    </row>
    <row r="276" spans="1:10" ht="24" x14ac:dyDescent="0.25">
      <c r="A276" s="339" t="s">
        <v>153</v>
      </c>
      <c r="B276" s="4" t="s">
        <v>1876</v>
      </c>
      <c r="C276" s="109"/>
      <c r="D276" s="25"/>
      <c r="E276" s="109"/>
      <c r="F276" s="109"/>
      <c r="G276" s="25"/>
      <c r="H276" s="109"/>
      <c r="I276" s="11"/>
      <c r="J276" s="337"/>
    </row>
    <row r="277" spans="1:10" ht="24" x14ac:dyDescent="0.25">
      <c r="A277" s="360" t="s">
        <v>154</v>
      </c>
      <c r="B277" s="4" t="s">
        <v>1876</v>
      </c>
      <c r="C277" s="109">
        <v>117</v>
      </c>
      <c r="D277" s="29">
        <v>0</v>
      </c>
      <c r="E277" s="109">
        <v>117</v>
      </c>
      <c r="F277" s="109">
        <f t="shared" si="9"/>
        <v>121</v>
      </c>
      <c r="G277" s="29">
        <v>0</v>
      </c>
      <c r="H277" s="109">
        <f t="shared" si="9"/>
        <v>121</v>
      </c>
      <c r="I277" s="11" t="s">
        <v>8</v>
      </c>
      <c r="J277" s="337" t="s">
        <v>140</v>
      </c>
    </row>
    <row r="278" spans="1:10" ht="24" x14ac:dyDescent="0.25">
      <c r="A278" s="360" t="s">
        <v>155</v>
      </c>
      <c r="B278" s="4" t="s">
        <v>1876</v>
      </c>
      <c r="C278" s="109">
        <v>137</v>
      </c>
      <c r="D278" s="29">
        <v>0</v>
      </c>
      <c r="E278" s="109">
        <v>137</v>
      </c>
      <c r="F278" s="109">
        <f t="shared" si="9"/>
        <v>141</v>
      </c>
      <c r="G278" s="29">
        <v>0</v>
      </c>
      <c r="H278" s="109">
        <f t="shared" si="9"/>
        <v>141</v>
      </c>
      <c r="I278" s="11" t="s">
        <v>8</v>
      </c>
      <c r="J278" s="337" t="s">
        <v>140</v>
      </c>
    </row>
    <row r="279" spans="1:10" ht="24" x14ac:dyDescent="0.25">
      <c r="A279" s="339" t="s">
        <v>156</v>
      </c>
      <c r="B279" s="4" t="s">
        <v>1876</v>
      </c>
      <c r="C279" s="109"/>
      <c r="D279" s="25"/>
      <c r="E279" s="109"/>
      <c r="F279" s="109"/>
      <c r="G279" s="25"/>
      <c r="H279" s="109"/>
      <c r="I279" s="11"/>
      <c r="J279" s="337"/>
    </row>
    <row r="280" spans="1:10" ht="24" x14ac:dyDescent="0.25">
      <c r="A280" s="360" t="s">
        <v>157</v>
      </c>
      <c r="B280" s="4" t="s">
        <v>1876</v>
      </c>
      <c r="C280" s="109">
        <v>59</v>
      </c>
      <c r="D280" s="29">
        <v>0</v>
      </c>
      <c r="E280" s="109">
        <v>59</v>
      </c>
      <c r="F280" s="109">
        <f t="shared" si="9"/>
        <v>61</v>
      </c>
      <c r="G280" s="29">
        <v>0</v>
      </c>
      <c r="H280" s="109">
        <f t="shared" si="9"/>
        <v>61</v>
      </c>
      <c r="I280" s="11" t="s">
        <v>8</v>
      </c>
      <c r="J280" s="337" t="s">
        <v>140</v>
      </c>
    </row>
    <row r="281" spans="1:10" ht="24" x14ac:dyDescent="0.25">
      <c r="A281" s="360" t="s">
        <v>158</v>
      </c>
      <c r="B281" s="4" t="s">
        <v>1876</v>
      </c>
      <c r="C281" s="109">
        <v>79</v>
      </c>
      <c r="D281" s="29">
        <v>0</v>
      </c>
      <c r="E281" s="109">
        <v>79</v>
      </c>
      <c r="F281" s="109">
        <f t="shared" si="9"/>
        <v>82</v>
      </c>
      <c r="G281" s="29">
        <v>0</v>
      </c>
      <c r="H281" s="109">
        <f t="shared" si="9"/>
        <v>82</v>
      </c>
      <c r="I281" s="11" t="s">
        <v>8</v>
      </c>
      <c r="J281" s="337" t="s">
        <v>140</v>
      </c>
    </row>
    <row r="282" spans="1:10" ht="24" x14ac:dyDescent="0.25">
      <c r="A282" s="360" t="s">
        <v>159</v>
      </c>
      <c r="B282" s="4" t="s">
        <v>1876</v>
      </c>
      <c r="C282" s="109">
        <v>74</v>
      </c>
      <c r="D282" s="29">
        <v>0</v>
      </c>
      <c r="E282" s="109">
        <v>74</v>
      </c>
      <c r="F282" s="109">
        <f t="shared" si="9"/>
        <v>77</v>
      </c>
      <c r="G282" s="29">
        <v>0</v>
      </c>
      <c r="H282" s="109">
        <f t="shared" si="9"/>
        <v>77</v>
      </c>
      <c r="I282" s="11" t="s">
        <v>8</v>
      </c>
      <c r="J282" s="337" t="s">
        <v>140</v>
      </c>
    </row>
    <row r="283" spans="1:10" ht="24" x14ac:dyDescent="0.25">
      <c r="A283" s="360" t="s">
        <v>160</v>
      </c>
      <c r="B283" s="4" t="s">
        <v>1876</v>
      </c>
      <c r="C283" s="109">
        <v>117</v>
      </c>
      <c r="D283" s="29">
        <v>0</v>
      </c>
      <c r="E283" s="109">
        <v>117</v>
      </c>
      <c r="F283" s="109">
        <f t="shared" si="9"/>
        <v>121</v>
      </c>
      <c r="G283" s="29">
        <v>0</v>
      </c>
      <c r="H283" s="109">
        <f t="shared" si="9"/>
        <v>121</v>
      </c>
      <c r="I283" s="11" t="s">
        <v>8</v>
      </c>
      <c r="J283" s="337" t="s">
        <v>140</v>
      </c>
    </row>
    <row r="284" spans="1:10" ht="24" x14ac:dyDescent="0.25">
      <c r="A284" s="339" t="s">
        <v>161</v>
      </c>
      <c r="B284" s="4" t="s">
        <v>1876</v>
      </c>
      <c r="C284" s="109"/>
      <c r="D284" s="25"/>
      <c r="E284" s="109"/>
      <c r="F284" s="109"/>
      <c r="G284" s="25"/>
      <c r="H284" s="109"/>
      <c r="I284" s="11"/>
      <c r="J284" s="337"/>
    </row>
    <row r="285" spans="1:10" ht="24" x14ac:dyDescent="0.25">
      <c r="A285" s="360" t="s">
        <v>162</v>
      </c>
      <c r="B285" s="4" t="s">
        <v>1876</v>
      </c>
      <c r="C285" s="109">
        <v>47</v>
      </c>
      <c r="D285" s="29">
        <v>0</v>
      </c>
      <c r="E285" s="109">
        <v>47</v>
      </c>
      <c r="F285" s="109">
        <f t="shared" si="9"/>
        <v>49</v>
      </c>
      <c r="G285" s="29">
        <v>0</v>
      </c>
      <c r="H285" s="109">
        <f t="shared" si="9"/>
        <v>49</v>
      </c>
      <c r="I285" s="11" t="s">
        <v>8</v>
      </c>
      <c r="J285" s="337" t="s">
        <v>140</v>
      </c>
    </row>
    <row r="286" spans="1:10" ht="24" x14ac:dyDescent="0.25">
      <c r="A286" s="360" t="s">
        <v>163</v>
      </c>
      <c r="B286" s="4" t="s">
        <v>1876</v>
      </c>
      <c r="C286" s="109">
        <v>59</v>
      </c>
      <c r="D286" s="29">
        <v>0</v>
      </c>
      <c r="E286" s="109">
        <v>59</v>
      </c>
      <c r="F286" s="109">
        <f t="shared" si="9"/>
        <v>61</v>
      </c>
      <c r="G286" s="29">
        <v>0</v>
      </c>
      <c r="H286" s="109">
        <f t="shared" si="9"/>
        <v>61</v>
      </c>
      <c r="I286" s="11" t="s">
        <v>8</v>
      </c>
      <c r="J286" s="337" t="s">
        <v>140</v>
      </c>
    </row>
    <row r="287" spans="1:10" ht="24" x14ac:dyDescent="0.25">
      <c r="A287" s="360" t="s">
        <v>164</v>
      </c>
      <c r="B287" s="4" t="s">
        <v>1876</v>
      </c>
      <c r="C287" s="109">
        <v>79</v>
      </c>
      <c r="D287" s="29">
        <v>0</v>
      </c>
      <c r="E287" s="109">
        <v>79</v>
      </c>
      <c r="F287" s="109">
        <f t="shared" si="9"/>
        <v>82</v>
      </c>
      <c r="G287" s="29">
        <v>0</v>
      </c>
      <c r="H287" s="109">
        <f t="shared" si="9"/>
        <v>82</v>
      </c>
      <c r="I287" s="11" t="s">
        <v>8</v>
      </c>
      <c r="J287" s="337" t="s">
        <v>140</v>
      </c>
    </row>
    <row r="288" spans="1:10" ht="24" x14ac:dyDescent="0.25">
      <c r="A288" s="359" t="s">
        <v>165</v>
      </c>
      <c r="B288" s="4" t="s">
        <v>1876</v>
      </c>
      <c r="C288" s="109"/>
      <c r="D288" s="25"/>
      <c r="E288" s="109"/>
      <c r="F288" s="109"/>
      <c r="G288" s="25"/>
      <c r="H288" s="109"/>
      <c r="I288" s="11"/>
      <c r="J288" s="337"/>
    </row>
    <row r="289" spans="1:10" ht="24" x14ac:dyDescent="0.25">
      <c r="A289" s="360" t="s">
        <v>166</v>
      </c>
      <c r="B289" s="4" t="s">
        <v>1876</v>
      </c>
      <c r="C289" s="109">
        <v>13</v>
      </c>
      <c r="D289" s="29">
        <v>0</v>
      </c>
      <c r="E289" s="109">
        <v>13</v>
      </c>
      <c r="F289" s="109">
        <f t="shared" si="9"/>
        <v>14</v>
      </c>
      <c r="G289" s="29">
        <v>0</v>
      </c>
      <c r="H289" s="109">
        <f t="shared" si="9"/>
        <v>14</v>
      </c>
      <c r="I289" s="11" t="s">
        <v>8</v>
      </c>
      <c r="J289" s="337"/>
    </row>
    <row r="290" spans="1:10" ht="24" x14ac:dyDescent="0.25">
      <c r="A290" s="360" t="s">
        <v>167</v>
      </c>
      <c r="B290" s="4" t="s">
        <v>1876</v>
      </c>
      <c r="C290" s="109">
        <v>17</v>
      </c>
      <c r="D290" s="29">
        <v>0</v>
      </c>
      <c r="E290" s="109">
        <v>17</v>
      </c>
      <c r="F290" s="109">
        <f t="shared" si="9"/>
        <v>18</v>
      </c>
      <c r="G290" s="29">
        <v>0</v>
      </c>
      <c r="H290" s="109">
        <f t="shared" si="9"/>
        <v>18</v>
      </c>
      <c r="I290" s="11" t="s">
        <v>8</v>
      </c>
      <c r="J290" s="337"/>
    </row>
    <row r="291" spans="1:10" ht="24" x14ac:dyDescent="0.25">
      <c r="A291" s="360" t="s">
        <v>168</v>
      </c>
      <c r="B291" s="4" t="s">
        <v>1876</v>
      </c>
      <c r="C291" s="109">
        <v>17</v>
      </c>
      <c r="D291" s="29">
        <v>0</v>
      </c>
      <c r="E291" s="109">
        <v>17</v>
      </c>
      <c r="F291" s="109">
        <f t="shared" si="9"/>
        <v>18</v>
      </c>
      <c r="G291" s="29">
        <v>0</v>
      </c>
      <c r="H291" s="109">
        <f t="shared" si="9"/>
        <v>18</v>
      </c>
      <c r="I291" s="11" t="s">
        <v>8</v>
      </c>
      <c r="J291" s="337"/>
    </row>
    <row r="292" spans="1:10" ht="24" x14ac:dyDescent="0.25">
      <c r="A292" s="360" t="s">
        <v>169</v>
      </c>
      <c r="B292" s="4" t="s">
        <v>1876</v>
      </c>
      <c r="C292" s="109">
        <v>20</v>
      </c>
      <c r="D292" s="29">
        <v>0</v>
      </c>
      <c r="E292" s="109">
        <v>20</v>
      </c>
      <c r="F292" s="109">
        <f t="shared" si="9"/>
        <v>21</v>
      </c>
      <c r="G292" s="29">
        <v>0</v>
      </c>
      <c r="H292" s="109">
        <f t="shared" si="9"/>
        <v>21</v>
      </c>
      <c r="I292" s="11" t="s">
        <v>8</v>
      </c>
      <c r="J292" s="337"/>
    </row>
    <row r="293" spans="1:10" ht="24" x14ac:dyDescent="0.25">
      <c r="A293" s="360" t="s">
        <v>170</v>
      </c>
      <c r="B293" s="4" t="s">
        <v>1876</v>
      </c>
      <c r="C293" s="109">
        <v>20</v>
      </c>
      <c r="D293" s="29">
        <v>0</v>
      </c>
      <c r="E293" s="109">
        <v>20</v>
      </c>
      <c r="F293" s="109">
        <f t="shared" si="9"/>
        <v>21</v>
      </c>
      <c r="G293" s="29">
        <v>0</v>
      </c>
      <c r="H293" s="109">
        <f t="shared" si="9"/>
        <v>21</v>
      </c>
      <c r="I293" s="11" t="s">
        <v>8</v>
      </c>
      <c r="J293" s="337"/>
    </row>
    <row r="294" spans="1:10" ht="24" x14ac:dyDescent="0.25">
      <c r="A294" s="360" t="s">
        <v>171</v>
      </c>
      <c r="B294" s="4" t="s">
        <v>1876</v>
      </c>
      <c r="C294" s="109">
        <v>20</v>
      </c>
      <c r="D294" s="29">
        <v>0</v>
      </c>
      <c r="E294" s="109">
        <v>20</v>
      </c>
      <c r="F294" s="109">
        <f t="shared" si="9"/>
        <v>21</v>
      </c>
      <c r="G294" s="29">
        <v>0</v>
      </c>
      <c r="H294" s="109">
        <f t="shared" si="9"/>
        <v>21</v>
      </c>
      <c r="I294" s="11" t="s">
        <v>8</v>
      </c>
      <c r="J294" s="337"/>
    </row>
    <row r="295" spans="1:10" ht="24" x14ac:dyDescent="0.25">
      <c r="A295" s="360" t="s">
        <v>172</v>
      </c>
      <c r="B295" s="4" t="s">
        <v>1876</v>
      </c>
      <c r="C295" s="109">
        <v>20</v>
      </c>
      <c r="D295" s="29">
        <v>0</v>
      </c>
      <c r="E295" s="109">
        <v>20</v>
      </c>
      <c r="F295" s="109">
        <f t="shared" si="9"/>
        <v>21</v>
      </c>
      <c r="G295" s="29">
        <v>0</v>
      </c>
      <c r="H295" s="109">
        <f t="shared" si="9"/>
        <v>21</v>
      </c>
      <c r="I295" s="11" t="s">
        <v>8</v>
      </c>
      <c r="J295" s="337"/>
    </row>
    <row r="296" spans="1:10" ht="24" x14ac:dyDescent="0.25">
      <c r="A296" s="360" t="s">
        <v>173</v>
      </c>
      <c r="B296" s="4" t="s">
        <v>1876</v>
      </c>
      <c r="C296" s="109">
        <v>20</v>
      </c>
      <c r="D296" s="29">
        <v>0</v>
      </c>
      <c r="E296" s="109">
        <v>20</v>
      </c>
      <c r="F296" s="109">
        <f t="shared" si="9"/>
        <v>21</v>
      </c>
      <c r="G296" s="29">
        <v>0</v>
      </c>
      <c r="H296" s="109">
        <f t="shared" si="9"/>
        <v>21</v>
      </c>
      <c r="I296" s="11" t="s">
        <v>8</v>
      </c>
      <c r="J296" s="337"/>
    </row>
    <row r="297" spans="1:10" ht="24" x14ac:dyDescent="0.25">
      <c r="A297" s="360" t="s">
        <v>174</v>
      </c>
      <c r="B297" s="4" t="s">
        <v>1876</v>
      </c>
      <c r="C297" s="109">
        <v>17</v>
      </c>
      <c r="D297" s="29">
        <v>0</v>
      </c>
      <c r="E297" s="109">
        <v>17</v>
      </c>
      <c r="F297" s="109">
        <f t="shared" si="9"/>
        <v>18</v>
      </c>
      <c r="G297" s="29">
        <v>0</v>
      </c>
      <c r="H297" s="109">
        <f t="shared" si="9"/>
        <v>18</v>
      </c>
      <c r="I297" s="11" t="s">
        <v>8</v>
      </c>
      <c r="J297" s="337"/>
    </row>
    <row r="298" spans="1:10" ht="24" x14ac:dyDescent="0.25">
      <c r="A298" s="352" t="s">
        <v>776</v>
      </c>
      <c r="B298" s="4" t="s">
        <v>1876</v>
      </c>
      <c r="C298" s="109">
        <v>85</v>
      </c>
      <c r="D298" s="29">
        <v>0</v>
      </c>
      <c r="E298" s="109">
        <v>85</v>
      </c>
      <c r="F298" s="109">
        <f t="shared" si="9"/>
        <v>88</v>
      </c>
      <c r="G298" s="29">
        <v>0</v>
      </c>
      <c r="H298" s="109">
        <f t="shared" si="9"/>
        <v>88</v>
      </c>
      <c r="I298" s="11" t="s">
        <v>8</v>
      </c>
      <c r="J298" s="337"/>
    </row>
    <row r="299" spans="1:10" ht="24.75" thickBot="1" x14ac:dyDescent="0.3">
      <c r="A299" s="384" t="s">
        <v>777</v>
      </c>
      <c r="B299" s="615" t="s">
        <v>1876</v>
      </c>
      <c r="C299" s="616">
        <v>182</v>
      </c>
      <c r="D299" s="617">
        <v>0</v>
      </c>
      <c r="E299" s="616">
        <v>182</v>
      </c>
      <c r="F299" s="616">
        <f t="shared" si="9"/>
        <v>188</v>
      </c>
      <c r="G299" s="617">
        <v>0</v>
      </c>
      <c r="H299" s="616">
        <f t="shared" si="9"/>
        <v>188</v>
      </c>
      <c r="I299" s="618" t="s">
        <v>8</v>
      </c>
      <c r="J299" s="385"/>
    </row>
    <row r="300" spans="1:10" ht="15.75" thickBot="1" x14ac:dyDescent="0.3">
      <c r="A300" s="102" t="s">
        <v>778</v>
      </c>
      <c r="B300" s="103"/>
      <c r="C300" s="190"/>
      <c r="D300" s="190"/>
      <c r="E300" s="190"/>
      <c r="F300" s="304"/>
      <c r="G300" s="620"/>
      <c r="H300" s="304"/>
      <c r="I300" s="103"/>
      <c r="J300" s="104"/>
    </row>
    <row r="301" spans="1:10" x14ac:dyDescent="0.25">
      <c r="A301" s="386" t="s">
        <v>779</v>
      </c>
      <c r="B301" s="84" t="s">
        <v>117</v>
      </c>
      <c r="C301" s="85">
        <v>31.992000000000001</v>
      </c>
      <c r="D301" s="40">
        <v>0</v>
      </c>
      <c r="E301" s="85">
        <v>31.992000000000001</v>
      </c>
      <c r="F301" s="85">
        <f>ROUNDUP(C301*1.028,1)</f>
        <v>32.9</v>
      </c>
      <c r="G301" s="40">
        <v>0</v>
      </c>
      <c r="H301" s="85">
        <f>ROUNDUP(E301*1.028,1)</f>
        <v>32.9</v>
      </c>
      <c r="I301" s="32" t="s">
        <v>8</v>
      </c>
      <c r="J301" s="387"/>
    </row>
    <row r="302" spans="1:10" ht="24.75" thickBot="1" x14ac:dyDescent="0.3">
      <c r="A302" s="388" t="s">
        <v>780</v>
      </c>
      <c r="B302" s="4" t="s">
        <v>1876</v>
      </c>
      <c r="C302" s="109">
        <v>37</v>
      </c>
      <c r="D302" s="617">
        <v>0</v>
      </c>
      <c r="E302" s="109">
        <v>37</v>
      </c>
      <c r="F302" s="621">
        <v>40</v>
      </c>
      <c r="G302" s="547">
        <v>0</v>
      </c>
      <c r="H302" s="621">
        <v>40</v>
      </c>
      <c r="I302" s="618" t="s">
        <v>8</v>
      </c>
      <c r="J302" s="623"/>
    </row>
    <row r="303" spans="1:10" ht="15.75" thickBot="1" x14ac:dyDescent="0.3">
      <c r="A303" s="102" t="s">
        <v>781</v>
      </c>
      <c r="B303" s="103"/>
      <c r="C303" s="190"/>
      <c r="D303" s="190"/>
      <c r="E303" s="190"/>
      <c r="F303" s="190"/>
      <c r="G303" s="190"/>
      <c r="H303" s="190"/>
      <c r="I303" s="103"/>
      <c r="J303" s="104"/>
    </row>
    <row r="304" spans="1:10" x14ac:dyDescent="0.25">
      <c r="A304" s="334" t="s">
        <v>782</v>
      </c>
      <c r="B304" s="33" t="s">
        <v>20</v>
      </c>
      <c r="C304" s="34"/>
      <c r="D304" s="34"/>
      <c r="E304" s="34"/>
      <c r="F304" s="34"/>
      <c r="G304" s="34"/>
      <c r="H304" s="34"/>
      <c r="I304" s="35"/>
      <c r="J304" s="335"/>
    </row>
    <row r="305" spans="1:10" x14ac:dyDescent="0.25">
      <c r="A305" s="359" t="s">
        <v>70</v>
      </c>
      <c r="B305" s="4" t="s">
        <v>20</v>
      </c>
      <c r="C305" s="185"/>
      <c r="D305" s="12"/>
      <c r="E305" s="185"/>
      <c r="F305" s="185"/>
      <c r="G305" s="12"/>
      <c r="H305" s="185"/>
      <c r="I305" s="11"/>
      <c r="J305" s="337"/>
    </row>
    <row r="306" spans="1:10" x14ac:dyDescent="0.25">
      <c r="A306" s="360" t="s">
        <v>71</v>
      </c>
      <c r="B306" s="4" t="s">
        <v>20</v>
      </c>
      <c r="C306" s="12">
        <v>157.24584000000002</v>
      </c>
      <c r="D306" s="29">
        <v>0</v>
      </c>
      <c r="E306" s="12">
        <v>157.24584000000002</v>
      </c>
      <c r="F306" s="12">
        <v>157.24584000000002</v>
      </c>
      <c r="G306" s="29">
        <v>0</v>
      </c>
      <c r="H306" s="12">
        <v>157.24584000000002</v>
      </c>
      <c r="I306" s="11" t="s">
        <v>8</v>
      </c>
      <c r="J306" s="337"/>
    </row>
    <row r="307" spans="1:10" x14ac:dyDescent="0.25">
      <c r="A307" s="360" t="s">
        <v>72</v>
      </c>
      <c r="B307" s="4" t="s">
        <v>20</v>
      </c>
      <c r="C307" s="12">
        <v>333.57336000000004</v>
      </c>
      <c r="D307" s="29">
        <v>0</v>
      </c>
      <c r="E307" s="12">
        <v>333.57336000000004</v>
      </c>
      <c r="F307" s="12">
        <v>333.57336000000004</v>
      </c>
      <c r="G307" s="29">
        <v>0</v>
      </c>
      <c r="H307" s="12">
        <v>333.57336000000004</v>
      </c>
      <c r="I307" s="11" t="s">
        <v>8</v>
      </c>
      <c r="J307" s="337" t="s">
        <v>73</v>
      </c>
    </row>
    <row r="308" spans="1:10" x14ac:dyDescent="0.25">
      <c r="A308" s="359" t="s">
        <v>74</v>
      </c>
      <c r="B308" s="4" t="s">
        <v>20</v>
      </c>
      <c r="C308" s="12"/>
      <c r="D308" s="29"/>
      <c r="E308" s="12"/>
      <c r="F308" s="12"/>
      <c r="G308" s="29"/>
      <c r="H308" s="12"/>
      <c r="I308" s="11" t="s">
        <v>8</v>
      </c>
      <c r="J308" s="337"/>
    </row>
    <row r="309" spans="1:10" x14ac:dyDescent="0.25">
      <c r="A309" s="76" t="s">
        <v>846</v>
      </c>
      <c r="B309" s="4" t="s">
        <v>20</v>
      </c>
      <c r="C309" s="12">
        <v>29.166666666666668</v>
      </c>
      <c r="D309" s="29">
        <v>0.2</v>
      </c>
      <c r="E309" s="12">
        <v>35</v>
      </c>
      <c r="F309" s="12">
        <v>29.166666666666668</v>
      </c>
      <c r="G309" s="29">
        <v>0.2</v>
      </c>
      <c r="H309" s="12">
        <v>35</v>
      </c>
      <c r="I309" s="11" t="s">
        <v>7</v>
      </c>
      <c r="J309" s="344"/>
    </row>
    <row r="310" spans="1:10" x14ac:dyDescent="0.25">
      <c r="A310" s="76" t="s">
        <v>847</v>
      </c>
      <c r="B310" s="4" t="s">
        <v>20</v>
      </c>
      <c r="C310" s="12">
        <v>37.5</v>
      </c>
      <c r="D310" s="29">
        <v>0.2</v>
      </c>
      <c r="E310" s="12">
        <v>45</v>
      </c>
      <c r="F310" s="12">
        <v>37.5</v>
      </c>
      <c r="G310" s="29">
        <v>0.2</v>
      </c>
      <c r="H310" s="12">
        <v>45</v>
      </c>
      <c r="I310" s="11" t="s">
        <v>7</v>
      </c>
      <c r="J310" s="337"/>
    </row>
    <row r="311" spans="1:10" x14ac:dyDescent="0.25">
      <c r="A311" s="76" t="s">
        <v>848</v>
      </c>
      <c r="B311" s="4" t="s">
        <v>20</v>
      </c>
      <c r="C311" s="12">
        <v>45.833333333333329</v>
      </c>
      <c r="D311" s="29">
        <v>0.2</v>
      </c>
      <c r="E311" s="12">
        <v>55</v>
      </c>
      <c r="F311" s="12">
        <v>45.833333333333329</v>
      </c>
      <c r="G311" s="29">
        <v>0.2</v>
      </c>
      <c r="H311" s="12">
        <v>55</v>
      </c>
      <c r="I311" s="11" t="s">
        <v>7</v>
      </c>
      <c r="J311" s="337"/>
    </row>
    <row r="312" spans="1:10" x14ac:dyDescent="0.25">
      <c r="A312" s="76" t="s">
        <v>75</v>
      </c>
      <c r="B312" s="4" t="s">
        <v>20</v>
      </c>
      <c r="C312" s="12">
        <v>311.72592000000003</v>
      </c>
      <c r="D312" s="29">
        <v>0</v>
      </c>
      <c r="E312" s="12">
        <v>311.72592000000003</v>
      </c>
      <c r="F312" s="12">
        <v>311.72592000000003</v>
      </c>
      <c r="G312" s="29">
        <v>0</v>
      </c>
      <c r="H312" s="12">
        <v>311.72592000000003</v>
      </c>
      <c r="I312" s="11" t="s">
        <v>8</v>
      </c>
      <c r="J312" s="337"/>
    </row>
    <row r="313" spans="1:10" x14ac:dyDescent="0.25">
      <c r="A313" s="76" t="s">
        <v>906</v>
      </c>
      <c r="B313" s="4" t="s">
        <v>20</v>
      </c>
      <c r="C313" s="12">
        <v>15</v>
      </c>
      <c r="D313" s="29">
        <v>0</v>
      </c>
      <c r="E313" s="12">
        <v>15</v>
      </c>
      <c r="F313" s="12">
        <v>15</v>
      </c>
      <c r="G313" s="29">
        <v>0</v>
      </c>
      <c r="H313" s="12">
        <v>15</v>
      </c>
      <c r="I313" s="11"/>
      <c r="J313" s="337" t="s">
        <v>907</v>
      </c>
    </row>
    <row r="314" spans="1:10" ht="24" x14ac:dyDescent="0.25">
      <c r="A314" s="340" t="s">
        <v>783</v>
      </c>
      <c r="B314" s="7" t="s">
        <v>20</v>
      </c>
      <c r="C314" s="8">
        <v>39.825000000000003</v>
      </c>
      <c r="D314" s="9">
        <v>0.2</v>
      </c>
      <c r="E314" s="8">
        <v>47.79</v>
      </c>
      <c r="F314" s="8">
        <v>39.825000000000003</v>
      </c>
      <c r="G314" s="9">
        <v>0.2</v>
      </c>
      <c r="H314" s="8">
        <v>47.79</v>
      </c>
      <c r="I314" s="10" t="s">
        <v>7</v>
      </c>
      <c r="J314" s="389"/>
    </row>
    <row r="315" spans="1:10" x14ac:dyDescent="0.25">
      <c r="A315" s="340" t="s">
        <v>784</v>
      </c>
      <c r="B315" s="7" t="s">
        <v>20</v>
      </c>
      <c r="C315" s="8"/>
      <c r="D315" s="24"/>
      <c r="E315" s="8"/>
      <c r="F315" s="8"/>
      <c r="G315" s="8"/>
      <c r="H315" s="8"/>
      <c r="I315" s="10"/>
      <c r="J315" s="341"/>
    </row>
    <row r="316" spans="1:10" x14ac:dyDescent="0.25">
      <c r="A316" s="76" t="s">
        <v>76</v>
      </c>
      <c r="B316" s="4" t="s">
        <v>20</v>
      </c>
      <c r="C316" s="12">
        <v>44.25</v>
      </c>
      <c r="D316" s="29">
        <v>0.2</v>
      </c>
      <c r="E316" s="12">
        <v>53.1</v>
      </c>
      <c r="F316" s="12">
        <v>44.25</v>
      </c>
      <c r="G316" s="29">
        <v>0.2</v>
      </c>
      <c r="H316" s="12">
        <v>53.1</v>
      </c>
      <c r="I316" s="11" t="s">
        <v>7</v>
      </c>
      <c r="J316" s="337"/>
    </row>
    <row r="317" spans="1:10" x14ac:dyDescent="0.25">
      <c r="A317" s="76" t="s">
        <v>77</v>
      </c>
      <c r="B317" s="4" t="s">
        <v>20</v>
      </c>
      <c r="C317" s="12">
        <v>30.083333333333336</v>
      </c>
      <c r="D317" s="29">
        <v>0.2</v>
      </c>
      <c r="E317" s="12">
        <v>36.1</v>
      </c>
      <c r="F317" s="12">
        <v>30.083333333333336</v>
      </c>
      <c r="G317" s="29">
        <v>0.2</v>
      </c>
      <c r="H317" s="12">
        <v>36.1</v>
      </c>
      <c r="I317" s="11" t="s">
        <v>7</v>
      </c>
      <c r="J317" s="337"/>
    </row>
    <row r="318" spans="1:10" ht="15.75" thickBot="1" x14ac:dyDescent="0.3">
      <c r="A318" s="364" t="s">
        <v>630</v>
      </c>
      <c r="B318" s="615" t="s">
        <v>20</v>
      </c>
      <c r="C318" s="12">
        <v>44.25</v>
      </c>
      <c r="D318" s="617">
        <v>0.2</v>
      </c>
      <c r="E318" s="12">
        <v>53.1</v>
      </c>
      <c r="F318" s="12">
        <v>44.25</v>
      </c>
      <c r="G318" s="617">
        <v>0.2</v>
      </c>
      <c r="H318" s="12">
        <v>53.1</v>
      </c>
      <c r="I318" s="618" t="s">
        <v>7</v>
      </c>
      <c r="J318" s="623"/>
    </row>
    <row r="319" spans="1:10" ht="15.75" thickBot="1" x14ac:dyDescent="0.3">
      <c r="A319" s="1" t="s">
        <v>785</v>
      </c>
      <c r="B319" s="36"/>
      <c r="C319" s="37"/>
      <c r="D319" s="37"/>
      <c r="E319" s="37"/>
      <c r="F319" s="304"/>
      <c r="G319" s="304"/>
      <c r="H319" s="304"/>
      <c r="I319" s="38"/>
      <c r="J319" s="39"/>
    </row>
    <row r="320" spans="1:10" x14ac:dyDescent="0.25">
      <c r="A320" s="334" t="s">
        <v>786</v>
      </c>
      <c r="B320" s="33" t="s">
        <v>117</v>
      </c>
      <c r="C320" s="153"/>
      <c r="D320" s="153"/>
      <c r="E320" s="153"/>
      <c r="F320" s="153"/>
      <c r="G320" s="153"/>
      <c r="H320" s="153"/>
      <c r="I320" s="154"/>
      <c r="J320" s="335"/>
    </row>
    <row r="321" spans="1:10" x14ac:dyDescent="0.25">
      <c r="A321" s="339" t="s">
        <v>221</v>
      </c>
      <c r="B321" s="4" t="s">
        <v>117</v>
      </c>
      <c r="C321" s="5"/>
      <c r="D321" s="5"/>
      <c r="E321" s="5"/>
      <c r="F321" s="5"/>
      <c r="G321" s="5"/>
      <c r="H321" s="5"/>
      <c r="I321" s="70"/>
      <c r="J321" s="337"/>
    </row>
    <row r="322" spans="1:10" x14ac:dyDescent="0.25">
      <c r="A322" s="390" t="s">
        <v>222</v>
      </c>
      <c r="B322" s="4" t="s">
        <v>117</v>
      </c>
      <c r="C322" s="5">
        <v>492</v>
      </c>
      <c r="D322" s="29">
        <v>0</v>
      </c>
      <c r="E322" s="5">
        <v>492</v>
      </c>
      <c r="F322" s="5">
        <v>492</v>
      </c>
      <c r="G322" s="29">
        <v>0</v>
      </c>
      <c r="H322" s="5">
        <v>492</v>
      </c>
      <c r="I322" s="71" t="s">
        <v>8</v>
      </c>
      <c r="J322" s="337"/>
    </row>
    <row r="323" spans="1:10" ht="25.5" x14ac:dyDescent="0.25">
      <c r="A323" s="390" t="s">
        <v>223</v>
      </c>
      <c r="B323" s="4" t="s">
        <v>117</v>
      </c>
      <c r="C323" s="5">
        <v>564</v>
      </c>
      <c r="D323" s="29">
        <v>0</v>
      </c>
      <c r="E323" s="5">
        <v>564</v>
      </c>
      <c r="F323" s="5">
        <v>564</v>
      </c>
      <c r="G323" s="29">
        <v>0</v>
      </c>
      <c r="H323" s="5">
        <v>564</v>
      </c>
      <c r="I323" s="71" t="s">
        <v>8</v>
      </c>
      <c r="J323" s="337"/>
    </row>
    <row r="324" spans="1:10" x14ac:dyDescent="0.25">
      <c r="A324" s="390" t="s">
        <v>220</v>
      </c>
      <c r="B324" s="4" t="s">
        <v>117</v>
      </c>
      <c r="C324" s="5">
        <v>648</v>
      </c>
      <c r="D324" s="29">
        <v>0</v>
      </c>
      <c r="E324" s="5">
        <v>648</v>
      </c>
      <c r="F324" s="5">
        <v>648</v>
      </c>
      <c r="G324" s="29">
        <v>0</v>
      </c>
      <c r="H324" s="5">
        <v>648</v>
      </c>
      <c r="I324" s="71" t="s">
        <v>8</v>
      </c>
      <c r="J324" s="337"/>
    </row>
    <row r="325" spans="1:10" x14ac:dyDescent="0.25">
      <c r="A325" s="390" t="s">
        <v>231</v>
      </c>
      <c r="B325" s="4" t="s">
        <v>117</v>
      </c>
      <c r="C325" s="5">
        <v>564</v>
      </c>
      <c r="D325" s="29">
        <v>0</v>
      </c>
      <c r="E325" s="5">
        <v>564</v>
      </c>
      <c r="F325" s="5">
        <v>564</v>
      </c>
      <c r="G325" s="29">
        <v>0</v>
      </c>
      <c r="H325" s="5">
        <v>564</v>
      </c>
      <c r="I325" s="71" t="s">
        <v>8</v>
      </c>
      <c r="J325" s="337"/>
    </row>
    <row r="326" spans="1:10" x14ac:dyDescent="0.25">
      <c r="A326" s="339" t="s">
        <v>178</v>
      </c>
      <c r="B326" s="4" t="s">
        <v>117</v>
      </c>
      <c r="C326" s="5"/>
      <c r="D326" s="25"/>
      <c r="E326" s="5"/>
      <c r="F326" s="5"/>
      <c r="G326" s="25"/>
      <c r="H326" s="5"/>
      <c r="I326" s="72"/>
      <c r="J326" s="337"/>
    </row>
    <row r="327" spans="1:10" x14ac:dyDescent="0.25">
      <c r="A327" s="368" t="s">
        <v>175</v>
      </c>
      <c r="B327" s="4" t="s">
        <v>117</v>
      </c>
      <c r="C327" s="5">
        <v>396</v>
      </c>
      <c r="D327" s="29">
        <v>0</v>
      </c>
      <c r="E327" s="5">
        <v>396</v>
      </c>
      <c r="F327" s="5">
        <v>396</v>
      </c>
      <c r="G327" s="29">
        <v>0</v>
      </c>
      <c r="H327" s="5">
        <v>396</v>
      </c>
      <c r="I327" s="11" t="s">
        <v>8</v>
      </c>
      <c r="J327" s="337"/>
    </row>
    <row r="328" spans="1:10" x14ac:dyDescent="0.25">
      <c r="A328" s="368" t="s">
        <v>176</v>
      </c>
      <c r="B328" s="4" t="s">
        <v>117</v>
      </c>
      <c r="C328" s="5">
        <v>516</v>
      </c>
      <c r="D328" s="29">
        <v>0</v>
      </c>
      <c r="E328" s="5">
        <v>516</v>
      </c>
      <c r="F328" s="5">
        <v>516</v>
      </c>
      <c r="G328" s="29">
        <v>0</v>
      </c>
      <c r="H328" s="5">
        <v>516</v>
      </c>
      <c r="I328" s="11" t="s">
        <v>8</v>
      </c>
      <c r="J328" s="337"/>
    </row>
    <row r="329" spans="1:10" x14ac:dyDescent="0.25">
      <c r="A329" s="368" t="s">
        <v>177</v>
      </c>
      <c r="B329" s="4" t="s">
        <v>117</v>
      </c>
      <c r="C329" s="5">
        <v>516</v>
      </c>
      <c r="D329" s="29">
        <v>0</v>
      </c>
      <c r="E329" s="5">
        <v>516</v>
      </c>
      <c r="F329" s="5">
        <v>516</v>
      </c>
      <c r="G329" s="29">
        <v>0</v>
      </c>
      <c r="H329" s="5">
        <v>516</v>
      </c>
      <c r="I329" s="11" t="s">
        <v>8</v>
      </c>
      <c r="J329" s="337"/>
    </row>
    <row r="330" spans="1:10" x14ac:dyDescent="0.25">
      <c r="A330" s="339" t="s">
        <v>179</v>
      </c>
      <c r="B330" s="4" t="s">
        <v>117</v>
      </c>
      <c r="C330" s="5"/>
      <c r="D330" s="25"/>
      <c r="E330" s="5"/>
      <c r="F330" s="5"/>
      <c r="G330" s="25"/>
      <c r="H330" s="5"/>
      <c r="I330" s="72"/>
      <c r="J330" s="337"/>
    </row>
    <row r="331" spans="1:10" x14ac:dyDescent="0.25">
      <c r="A331" s="368" t="s">
        <v>175</v>
      </c>
      <c r="B331" s="4" t="s">
        <v>117</v>
      </c>
      <c r="C331" s="5">
        <v>576</v>
      </c>
      <c r="D331" s="29">
        <v>0</v>
      </c>
      <c r="E331" s="5">
        <v>576</v>
      </c>
      <c r="F331" s="5">
        <v>576</v>
      </c>
      <c r="G331" s="29">
        <v>0</v>
      </c>
      <c r="H331" s="5">
        <v>576</v>
      </c>
      <c r="I331" s="11" t="s">
        <v>8</v>
      </c>
      <c r="J331" s="337"/>
    </row>
    <row r="332" spans="1:10" x14ac:dyDescent="0.25">
      <c r="A332" s="368" t="s">
        <v>176</v>
      </c>
      <c r="B332" s="4" t="s">
        <v>117</v>
      </c>
      <c r="C332" s="5">
        <v>840</v>
      </c>
      <c r="D332" s="29">
        <v>0</v>
      </c>
      <c r="E332" s="5">
        <v>840</v>
      </c>
      <c r="F332" s="5">
        <v>840</v>
      </c>
      <c r="G332" s="29">
        <v>0</v>
      </c>
      <c r="H332" s="5">
        <v>840</v>
      </c>
      <c r="I332" s="11" t="s">
        <v>8</v>
      </c>
      <c r="J332" s="337"/>
    </row>
    <row r="333" spans="1:10" x14ac:dyDescent="0.25">
      <c r="A333" s="368" t="s">
        <v>177</v>
      </c>
      <c r="B333" s="4" t="s">
        <v>117</v>
      </c>
      <c r="C333" s="5">
        <v>840</v>
      </c>
      <c r="D333" s="29">
        <v>0</v>
      </c>
      <c r="E333" s="5">
        <v>840</v>
      </c>
      <c r="F333" s="5">
        <v>840</v>
      </c>
      <c r="G333" s="29">
        <v>0</v>
      </c>
      <c r="H333" s="5">
        <v>840</v>
      </c>
      <c r="I333" s="11" t="s">
        <v>8</v>
      </c>
      <c r="J333" s="337"/>
    </row>
    <row r="334" spans="1:10" x14ac:dyDescent="0.25">
      <c r="A334" s="336" t="s">
        <v>676</v>
      </c>
      <c r="B334" s="4" t="s">
        <v>117</v>
      </c>
      <c r="C334" s="5">
        <v>30</v>
      </c>
      <c r="D334" s="29">
        <v>0</v>
      </c>
      <c r="E334" s="5">
        <v>30</v>
      </c>
      <c r="F334" s="5">
        <v>30</v>
      </c>
      <c r="G334" s="29">
        <v>0</v>
      </c>
      <c r="H334" s="5">
        <v>30</v>
      </c>
      <c r="I334" s="11" t="s">
        <v>8</v>
      </c>
      <c r="J334" s="337"/>
    </row>
    <row r="335" spans="1:10" x14ac:dyDescent="0.25">
      <c r="A335" s="336" t="s">
        <v>677</v>
      </c>
      <c r="B335" s="4" t="s">
        <v>117</v>
      </c>
      <c r="C335" s="5">
        <v>40</v>
      </c>
      <c r="D335" s="29">
        <v>0</v>
      </c>
      <c r="E335" s="5">
        <v>40</v>
      </c>
      <c r="F335" s="5">
        <v>40</v>
      </c>
      <c r="G335" s="29">
        <v>0</v>
      </c>
      <c r="H335" s="5">
        <v>40</v>
      </c>
      <c r="I335" s="11" t="s">
        <v>8</v>
      </c>
      <c r="J335" s="337"/>
    </row>
    <row r="336" spans="1:10" x14ac:dyDescent="0.25">
      <c r="A336" s="336" t="s">
        <v>678</v>
      </c>
      <c r="B336" s="4" t="s">
        <v>117</v>
      </c>
      <c r="C336" s="5">
        <v>30</v>
      </c>
      <c r="D336" s="29">
        <v>0</v>
      </c>
      <c r="E336" s="5">
        <v>30</v>
      </c>
      <c r="F336" s="5">
        <v>30</v>
      </c>
      <c r="G336" s="29">
        <v>0</v>
      </c>
      <c r="H336" s="5">
        <v>30</v>
      </c>
      <c r="I336" s="11" t="s">
        <v>8</v>
      </c>
      <c r="J336" s="337"/>
    </row>
    <row r="337" spans="1:12" ht="36" x14ac:dyDescent="0.25">
      <c r="A337" s="340" t="s">
        <v>787</v>
      </c>
      <c r="B337" s="7" t="s">
        <v>219</v>
      </c>
      <c r="C337" s="27"/>
      <c r="D337" s="27"/>
      <c r="E337" s="27"/>
      <c r="F337" s="27"/>
      <c r="G337" s="27"/>
      <c r="H337" s="27"/>
      <c r="I337" s="16"/>
      <c r="J337" s="341"/>
      <c r="K337" s="96"/>
    </row>
    <row r="338" spans="1:12" ht="36" x14ac:dyDescent="0.25">
      <c r="A338" s="336" t="s">
        <v>180</v>
      </c>
      <c r="B338" s="4" t="s">
        <v>219</v>
      </c>
      <c r="C338" s="5">
        <v>280</v>
      </c>
      <c r="D338" s="29">
        <v>0.2</v>
      </c>
      <c r="E338" s="5">
        <v>336</v>
      </c>
      <c r="F338" s="5">
        <v>280</v>
      </c>
      <c r="G338" s="29">
        <v>0.2</v>
      </c>
      <c r="H338" s="5">
        <v>336</v>
      </c>
      <c r="I338" s="11" t="s">
        <v>7</v>
      </c>
      <c r="J338" s="337"/>
      <c r="K338" s="96"/>
    </row>
    <row r="339" spans="1:12" ht="36" x14ac:dyDescent="0.25">
      <c r="A339" s="336" t="s">
        <v>181</v>
      </c>
      <c r="B339" s="4" t="s">
        <v>219</v>
      </c>
      <c r="C339" s="5">
        <v>224</v>
      </c>
      <c r="D339" s="29">
        <v>0.2</v>
      </c>
      <c r="E339" s="5">
        <v>268.8</v>
      </c>
      <c r="F339" s="5">
        <v>224</v>
      </c>
      <c r="G339" s="29">
        <v>0.2</v>
      </c>
      <c r="H339" s="5">
        <v>268.8</v>
      </c>
      <c r="I339" s="11" t="s">
        <v>7</v>
      </c>
      <c r="J339" s="337"/>
      <c r="K339" s="96"/>
    </row>
    <row r="340" spans="1:12" ht="36" x14ac:dyDescent="0.25">
      <c r="A340" s="336" t="s">
        <v>182</v>
      </c>
      <c r="B340" s="4" t="s">
        <v>219</v>
      </c>
      <c r="C340" s="5">
        <v>252</v>
      </c>
      <c r="D340" s="29">
        <v>0.2</v>
      </c>
      <c r="E340" s="5">
        <v>302.39999999999998</v>
      </c>
      <c r="F340" s="5">
        <v>252</v>
      </c>
      <c r="G340" s="29">
        <v>0.2</v>
      </c>
      <c r="H340" s="5">
        <v>302.39999999999998</v>
      </c>
      <c r="I340" s="11" t="s">
        <v>7</v>
      </c>
      <c r="J340" s="337"/>
      <c r="K340" s="96"/>
    </row>
    <row r="341" spans="1:12" ht="36" x14ac:dyDescent="0.25">
      <c r="A341" s="336" t="s">
        <v>183</v>
      </c>
      <c r="B341" s="4" t="s">
        <v>219</v>
      </c>
      <c r="C341" s="5">
        <v>560</v>
      </c>
      <c r="D341" s="29">
        <v>0.2</v>
      </c>
      <c r="E341" s="5">
        <v>672</v>
      </c>
      <c r="F341" s="5">
        <v>560</v>
      </c>
      <c r="G341" s="29">
        <v>0.2</v>
      </c>
      <c r="H341" s="5">
        <v>672</v>
      </c>
      <c r="I341" s="11" t="s">
        <v>7</v>
      </c>
      <c r="J341" s="337"/>
      <c r="K341" s="96"/>
    </row>
    <row r="342" spans="1:12" ht="36" x14ac:dyDescent="0.25">
      <c r="A342" s="336" t="s">
        <v>621</v>
      </c>
      <c r="B342" s="4" t="s">
        <v>219</v>
      </c>
      <c r="C342" s="5">
        <v>168</v>
      </c>
      <c r="D342" s="29">
        <v>0.2</v>
      </c>
      <c r="E342" s="5">
        <v>201.6</v>
      </c>
      <c r="F342" s="5">
        <v>168</v>
      </c>
      <c r="G342" s="29">
        <v>0.2</v>
      </c>
      <c r="H342" s="5">
        <v>201.6</v>
      </c>
      <c r="I342" s="11" t="s">
        <v>7</v>
      </c>
      <c r="J342" s="337"/>
      <c r="K342" s="96"/>
    </row>
    <row r="343" spans="1:12" ht="36" x14ac:dyDescent="0.25">
      <c r="A343" s="368" t="s">
        <v>633</v>
      </c>
      <c r="B343" s="4" t="s">
        <v>219</v>
      </c>
      <c r="C343" s="12">
        <v>1344</v>
      </c>
      <c r="D343" s="29">
        <v>0.2</v>
      </c>
      <c r="E343" s="12">
        <v>1612.8</v>
      </c>
      <c r="F343" s="12">
        <v>1344</v>
      </c>
      <c r="G343" s="29">
        <v>0.2</v>
      </c>
      <c r="H343" s="12">
        <v>1612.8</v>
      </c>
      <c r="I343" s="11" t="s">
        <v>7</v>
      </c>
      <c r="J343" s="337"/>
      <c r="K343" s="96"/>
    </row>
    <row r="344" spans="1:12" ht="24.75" thickBot="1" x14ac:dyDescent="0.3">
      <c r="A344" s="340" t="s">
        <v>788</v>
      </c>
      <c r="B344" s="7" t="s">
        <v>137</v>
      </c>
      <c r="C344" s="27"/>
      <c r="D344" s="9"/>
      <c r="E344" s="27"/>
      <c r="F344" s="27"/>
      <c r="G344" s="27"/>
      <c r="H344" s="27"/>
      <c r="I344" s="16" t="s">
        <v>8</v>
      </c>
      <c r="J344" s="347" t="s">
        <v>800</v>
      </c>
      <c r="K344" s="96"/>
    </row>
    <row r="345" spans="1:12" ht="15.75" thickBot="1" x14ac:dyDescent="0.3">
      <c r="A345" s="1" t="s">
        <v>789</v>
      </c>
      <c r="B345" s="36"/>
      <c r="C345" s="37"/>
      <c r="D345" s="37"/>
      <c r="E345" s="37"/>
      <c r="F345" s="37"/>
      <c r="G345" s="37"/>
      <c r="H345" s="37"/>
      <c r="I345" s="38"/>
      <c r="J345" s="39"/>
    </row>
    <row r="346" spans="1:12" ht="24" x14ac:dyDescent="0.25">
      <c r="A346" s="391" t="s">
        <v>790</v>
      </c>
      <c r="B346" s="7" t="s">
        <v>1947</v>
      </c>
      <c r="C346" s="31"/>
      <c r="D346" s="31"/>
      <c r="E346" s="31"/>
      <c r="F346" s="31"/>
      <c r="G346" s="31"/>
      <c r="H346" s="31"/>
      <c r="I346" s="21"/>
      <c r="J346" s="392"/>
    </row>
    <row r="347" spans="1:12" ht="24" x14ac:dyDescent="0.25">
      <c r="A347" s="393" t="s">
        <v>229</v>
      </c>
      <c r="B347" s="4" t="s">
        <v>1947</v>
      </c>
      <c r="C347" s="41"/>
      <c r="D347" s="29"/>
      <c r="E347" s="41"/>
      <c r="F347" s="41"/>
      <c r="G347" s="41"/>
      <c r="H347" s="41"/>
      <c r="I347" s="32" t="s">
        <v>7</v>
      </c>
      <c r="J347" s="394" t="s">
        <v>799</v>
      </c>
      <c r="K347" s="94"/>
      <c r="L347" s="94"/>
    </row>
    <row r="348" spans="1:12" ht="60" x14ac:dyDescent="0.25">
      <c r="A348" s="76" t="s">
        <v>230</v>
      </c>
      <c r="B348" s="4" t="s">
        <v>1947</v>
      </c>
      <c r="C348" s="13"/>
      <c r="D348" s="29"/>
      <c r="E348" s="13" t="s">
        <v>716</v>
      </c>
      <c r="F348" s="13"/>
      <c r="G348" s="13"/>
      <c r="H348" s="13" t="s">
        <v>716</v>
      </c>
      <c r="I348" s="11" t="s">
        <v>7</v>
      </c>
      <c r="J348" s="395"/>
      <c r="K348" s="94"/>
      <c r="L348" s="94"/>
    </row>
    <row r="349" spans="1:12" x14ac:dyDescent="0.25">
      <c r="A349" s="388" t="s">
        <v>791</v>
      </c>
      <c r="B349" s="615" t="s">
        <v>195</v>
      </c>
      <c r="C349" s="621"/>
      <c r="D349" s="621"/>
      <c r="E349" s="621"/>
      <c r="F349" s="621"/>
      <c r="G349" s="621"/>
      <c r="H349" s="621"/>
      <c r="I349" s="628"/>
      <c r="J349" s="629" t="s">
        <v>798</v>
      </c>
      <c r="K349" s="94"/>
      <c r="L349" s="94"/>
    </row>
    <row r="350" spans="1:12" ht="15.75" thickBot="1" x14ac:dyDescent="0.3">
      <c r="A350" s="396" t="s">
        <v>792</v>
      </c>
      <c r="B350" s="89" t="s">
        <v>118</v>
      </c>
      <c r="C350" s="20">
        <v>208.33</v>
      </c>
      <c r="D350" s="9">
        <v>0.2</v>
      </c>
      <c r="E350" s="20">
        <v>249.99600000000001</v>
      </c>
      <c r="F350" s="20">
        <v>208.33</v>
      </c>
      <c r="G350" s="9">
        <v>0.2</v>
      </c>
      <c r="H350" s="20">
        <v>249.99600000000001</v>
      </c>
      <c r="I350" s="186" t="s">
        <v>644</v>
      </c>
      <c r="J350" s="397"/>
      <c r="K350" s="96"/>
      <c r="L350" s="96"/>
    </row>
    <row r="351" spans="1:12" ht="15.75" thickBot="1" x14ac:dyDescent="0.3">
      <c r="A351" s="1" t="s">
        <v>793</v>
      </c>
      <c r="B351" s="36"/>
      <c r="C351" s="37"/>
      <c r="D351" s="37"/>
      <c r="E351" s="37"/>
      <c r="F351" s="37"/>
      <c r="G351" s="37"/>
      <c r="H351" s="37"/>
      <c r="I351" s="38"/>
      <c r="J351" s="39"/>
    </row>
    <row r="352" spans="1:12" ht="24" x14ac:dyDescent="0.25">
      <c r="A352" s="340" t="s">
        <v>794</v>
      </c>
      <c r="B352" s="7" t="s">
        <v>1876</v>
      </c>
      <c r="C352" s="8"/>
      <c r="D352" s="8"/>
      <c r="E352" s="8"/>
      <c r="F352" s="8"/>
      <c r="G352" s="8"/>
      <c r="H352" s="8"/>
      <c r="I352" s="21"/>
      <c r="J352" s="341"/>
      <c r="K352" s="96"/>
      <c r="L352" s="96"/>
    </row>
    <row r="353" spans="1:10" ht="24" x14ac:dyDescent="0.25">
      <c r="A353" s="76" t="s">
        <v>101</v>
      </c>
      <c r="B353" s="4" t="s">
        <v>1876</v>
      </c>
      <c r="C353" s="109">
        <v>53</v>
      </c>
      <c r="D353" s="29">
        <v>0</v>
      </c>
      <c r="E353" s="109">
        <v>53</v>
      </c>
      <c r="F353" s="109">
        <f>ROUNDUP(C353*1.028,0.5)</f>
        <v>55</v>
      </c>
      <c r="G353" s="29">
        <v>0</v>
      </c>
      <c r="H353" s="109">
        <f>ROUNDUP(E353*1.028,0.5)</f>
        <v>55</v>
      </c>
      <c r="I353" s="11" t="s">
        <v>8</v>
      </c>
      <c r="J353" s="337"/>
    </row>
    <row r="354" spans="1:10" ht="36" x14ac:dyDescent="0.25">
      <c r="A354" s="76" t="s">
        <v>102</v>
      </c>
      <c r="B354" s="4" t="s">
        <v>1876</v>
      </c>
      <c r="C354" s="109">
        <v>53</v>
      </c>
      <c r="D354" s="29">
        <v>0</v>
      </c>
      <c r="E354" s="109">
        <v>53</v>
      </c>
      <c r="F354" s="109">
        <f t="shared" ref="F354:H365" si="10">ROUNDUP(C354*1.028,0.5)</f>
        <v>55</v>
      </c>
      <c r="G354" s="29">
        <v>0</v>
      </c>
      <c r="H354" s="109">
        <f t="shared" si="10"/>
        <v>55</v>
      </c>
      <c r="I354" s="11" t="s">
        <v>8</v>
      </c>
      <c r="J354" s="337" t="s">
        <v>103</v>
      </c>
    </row>
    <row r="355" spans="1:10" ht="24" x14ac:dyDescent="0.25">
      <c r="A355" s="76" t="s">
        <v>104</v>
      </c>
      <c r="B355" s="4" t="s">
        <v>1876</v>
      </c>
      <c r="C355" s="109">
        <v>106</v>
      </c>
      <c r="D355" s="29">
        <v>0</v>
      </c>
      <c r="E355" s="109">
        <v>106</v>
      </c>
      <c r="F355" s="109">
        <f t="shared" si="10"/>
        <v>109</v>
      </c>
      <c r="G355" s="29">
        <v>0</v>
      </c>
      <c r="H355" s="109">
        <f t="shared" si="10"/>
        <v>109</v>
      </c>
      <c r="I355" s="11" t="s">
        <v>8</v>
      </c>
      <c r="J355" s="337" t="s">
        <v>105</v>
      </c>
    </row>
    <row r="356" spans="1:10" ht="24" x14ac:dyDescent="0.25">
      <c r="A356" s="76" t="s">
        <v>106</v>
      </c>
      <c r="B356" s="4" t="s">
        <v>1876</v>
      </c>
      <c r="C356" s="109">
        <v>106</v>
      </c>
      <c r="D356" s="29">
        <v>0</v>
      </c>
      <c r="E356" s="109">
        <v>106</v>
      </c>
      <c r="F356" s="109">
        <f t="shared" si="10"/>
        <v>109</v>
      </c>
      <c r="G356" s="29">
        <v>0</v>
      </c>
      <c r="H356" s="109">
        <f t="shared" si="10"/>
        <v>109</v>
      </c>
      <c r="I356" s="11" t="s">
        <v>8</v>
      </c>
      <c r="J356" s="337" t="s">
        <v>107</v>
      </c>
    </row>
    <row r="357" spans="1:10" ht="24" x14ac:dyDescent="0.25">
      <c r="A357" s="76" t="s">
        <v>108</v>
      </c>
      <c r="B357" s="4" t="s">
        <v>1876</v>
      </c>
      <c r="C357" s="109">
        <v>53</v>
      </c>
      <c r="D357" s="29">
        <v>0</v>
      </c>
      <c r="E357" s="109">
        <v>53</v>
      </c>
      <c r="F357" s="109">
        <f t="shared" si="10"/>
        <v>55</v>
      </c>
      <c r="G357" s="29">
        <v>0</v>
      </c>
      <c r="H357" s="109">
        <f t="shared" si="10"/>
        <v>55</v>
      </c>
      <c r="I357" s="11" t="s">
        <v>8</v>
      </c>
      <c r="J357" s="337"/>
    </row>
    <row r="358" spans="1:10" ht="24" x14ac:dyDescent="0.25">
      <c r="A358" s="76" t="s">
        <v>109</v>
      </c>
      <c r="B358" s="4" t="s">
        <v>1876</v>
      </c>
      <c r="C358" s="109">
        <v>106</v>
      </c>
      <c r="D358" s="29">
        <v>0</v>
      </c>
      <c r="E358" s="109">
        <v>106</v>
      </c>
      <c r="F358" s="109">
        <f t="shared" si="10"/>
        <v>109</v>
      </c>
      <c r="G358" s="29">
        <v>0</v>
      </c>
      <c r="H358" s="109">
        <f t="shared" si="10"/>
        <v>109</v>
      </c>
      <c r="I358" s="11" t="s">
        <v>8</v>
      </c>
      <c r="J358" s="337"/>
    </row>
    <row r="359" spans="1:10" ht="24" x14ac:dyDescent="0.25">
      <c r="A359" s="76" t="s">
        <v>110</v>
      </c>
      <c r="B359" s="4" t="s">
        <v>1876</v>
      </c>
      <c r="C359" s="109">
        <v>85</v>
      </c>
      <c r="D359" s="29">
        <v>0</v>
      </c>
      <c r="E359" s="109">
        <v>85</v>
      </c>
      <c r="F359" s="109">
        <f t="shared" si="10"/>
        <v>88</v>
      </c>
      <c r="G359" s="29">
        <v>0</v>
      </c>
      <c r="H359" s="109">
        <f t="shared" si="10"/>
        <v>88</v>
      </c>
      <c r="I359" s="11" t="s">
        <v>8</v>
      </c>
      <c r="J359" s="337" t="s">
        <v>111</v>
      </c>
    </row>
    <row r="360" spans="1:10" ht="24" x14ac:dyDescent="0.25">
      <c r="A360" s="359" t="s">
        <v>112</v>
      </c>
      <c r="B360" s="4" t="s">
        <v>1876</v>
      </c>
      <c r="C360" s="109"/>
      <c r="D360" s="29"/>
      <c r="E360" s="109"/>
      <c r="F360" s="109"/>
      <c r="G360" s="29"/>
      <c r="H360" s="109"/>
      <c r="I360" s="11"/>
      <c r="J360" s="337"/>
    </row>
    <row r="361" spans="1:10" ht="24" x14ac:dyDescent="0.25">
      <c r="A361" s="76" t="s">
        <v>671</v>
      </c>
      <c r="B361" s="4" t="s">
        <v>1876</v>
      </c>
      <c r="C361" s="109">
        <v>46</v>
      </c>
      <c r="D361" s="29">
        <v>0</v>
      </c>
      <c r="E361" s="109">
        <v>46</v>
      </c>
      <c r="F361" s="109">
        <f t="shared" si="10"/>
        <v>48</v>
      </c>
      <c r="G361" s="29">
        <v>0</v>
      </c>
      <c r="H361" s="109">
        <f t="shared" si="10"/>
        <v>48</v>
      </c>
      <c r="I361" s="11" t="s">
        <v>8</v>
      </c>
      <c r="J361" s="337"/>
    </row>
    <row r="362" spans="1:10" ht="24" x14ac:dyDescent="0.25">
      <c r="A362" s="76" t="s">
        <v>672</v>
      </c>
      <c r="B362" s="4" t="s">
        <v>1876</v>
      </c>
      <c r="C362" s="109">
        <v>29</v>
      </c>
      <c r="D362" s="29">
        <v>0</v>
      </c>
      <c r="E362" s="109">
        <v>29</v>
      </c>
      <c r="F362" s="109">
        <f t="shared" si="10"/>
        <v>30</v>
      </c>
      <c r="G362" s="29">
        <v>0</v>
      </c>
      <c r="H362" s="109">
        <f t="shared" si="10"/>
        <v>30</v>
      </c>
      <c r="I362" s="11" t="s">
        <v>8</v>
      </c>
      <c r="J362" s="337"/>
    </row>
    <row r="363" spans="1:10" ht="24" x14ac:dyDescent="0.25">
      <c r="A363" s="76" t="s">
        <v>113</v>
      </c>
      <c r="B363" s="4" t="s">
        <v>1876</v>
      </c>
      <c r="C363" s="109">
        <v>37</v>
      </c>
      <c r="D363" s="29">
        <v>0</v>
      </c>
      <c r="E363" s="109">
        <v>37</v>
      </c>
      <c r="F363" s="109">
        <f t="shared" si="10"/>
        <v>39</v>
      </c>
      <c r="G363" s="29">
        <v>0</v>
      </c>
      <c r="H363" s="109">
        <f t="shared" si="10"/>
        <v>39</v>
      </c>
      <c r="I363" s="11" t="s">
        <v>8</v>
      </c>
      <c r="J363" s="337" t="s">
        <v>114</v>
      </c>
    </row>
    <row r="364" spans="1:10" ht="24" x14ac:dyDescent="0.25">
      <c r="A364" s="76" t="s">
        <v>115</v>
      </c>
      <c r="B364" s="4" t="s">
        <v>1876</v>
      </c>
      <c r="C364" s="109">
        <v>238.76</v>
      </c>
      <c r="D364" s="29">
        <v>0</v>
      </c>
      <c r="E364" s="109">
        <v>238.76</v>
      </c>
      <c r="F364" s="109">
        <f t="shared" si="10"/>
        <v>246</v>
      </c>
      <c r="G364" s="29">
        <v>0</v>
      </c>
      <c r="H364" s="109">
        <f t="shared" si="10"/>
        <v>246</v>
      </c>
      <c r="I364" s="11" t="s">
        <v>8</v>
      </c>
      <c r="J364" s="337"/>
    </row>
    <row r="365" spans="1:10" ht="24" x14ac:dyDescent="0.25">
      <c r="A365" s="76" t="s">
        <v>194</v>
      </c>
      <c r="B365" s="4" t="s">
        <v>1876</v>
      </c>
      <c r="C365" s="109">
        <v>63</v>
      </c>
      <c r="D365" s="29">
        <v>0</v>
      </c>
      <c r="E365" s="109">
        <v>63</v>
      </c>
      <c r="F365" s="109">
        <f t="shared" si="10"/>
        <v>65</v>
      </c>
      <c r="G365" s="29">
        <v>0</v>
      </c>
      <c r="H365" s="109">
        <f t="shared" si="10"/>
        <v>65</v>
      </c>
      <c r="I365" s="11" t="s">
        <v>8</v>
      </c>
      <c r="J365" s="337"/>
    </row>
    <row r="366" spans="1:10" x14ac:dyDescent="0.25">
      <c r="A366" s="340" t="s">
        <v>1930</v>
      </c>
      <c r="B366" s="7" t="s">
        <v>1863</v>
      </c>
      <c r="C366" s="23"/>
      <c r="D366" s="23"/>
      <c r="E366" s="23"/>
      <c r="F366" s="23"/>
      <c r="G366" s="23"/>
      <c r="H366" s="23"/>
      <c r="I366" s="10"/>
      <c r="J366" s="341"/>
    </row>
    <row r="367" spans="1:10" x14ac:dyDescent="0.25">
      <c r="A367" s="398" t="s">
        <v>627</v>
      </c>
      <c r="B367" s="86" t="s">
        <v>1863</v>
      </c>
      <c r="C367" s="12">
        <v>30</v>
      </c>
      <c r="D367" s="29">
        <v>0</v>
      </c>
      <c r="E367" s="12">
        <v>30</v>
      </c>
      <c r="F367" s="12">
        <v>30</v>
      </c>
      <c r="G367" s="29">
        <v>0</v>
      </c>
      <c r="H367" s="12">
        <v>30</v>
      </c>
      <c r="I367" s="11" t="s">
        <v>8</v>
      </c>
      <c r="J367" s="337"/>
    </row>
    <row r="368" spans="1:10" x14ac:dyDescent="0.25">
      <c r="A368" s="398" t="s">
        <v>628</v>
      </c>
      <c r="B368" s="86" t="s">
        <v>1863</v>
      </c>
      <c r="C368" s="12">
        <v>51</v>
      </c>
      <c r="D368" s="29">
        <v>0</v>
      </c>
      <c r="E368" s="12">
        <v>51</v>
      </c>
      <c r="F368" s="12">
        <v>51</v>
      </c>
      <c r="G368" s="29">
        <v>0</v>
      </c>
      <c r="H368" s="12">
        <v>51</v>
      </c>
      <c r="I368" s="11" t="s">
        <v>8</v>
      </c>
      <c r="J368" s="337"/>
    </row>
    <row r="369" spans="1:10" x14ac:dyDescent="0.25">
      <c r="A369" s="398" t="s">
        <v>119</v>
      </c>
      <c r="B369" s="86" t="s">
        <v>1863</v>
      </c>
      <c r="C369" s="12">
        <v>20</v>
      </c>
      <c r="D369" s="29">
        <v>0</v>
      </c>
      <c r="E369" s="12">
        <v>20</v>
      </c>
      <c r="F369" s="12">
        <v>20</v>
      </c>
      <c r="G369" s="29">
        <v>0</v>
      </c>
      <c r="H369" s="12">
        <v>20</v>
      </c>
      <c r="I369" s="11" t="s">
        <v>8</v>
      </c>
      <c r="J369" s="337"/>
    </row>
    <row r="370" spans="1:10" x14ac:dyDescent="0.25">
      <c r="A370" s="399" t="s">
        <v>120</v>
      </c>
      <c r="B370" s="86" t="s">
        <v>1863</v>
      </c>
      <c r="C370" s="12"/>
      <c r="D370" s="25"/>
      <c r="E370" s="12"/>
      <c r="F370" s="12"/>
      <c r="G370" s="12"/>
      <c r="H370" s="12"/>
      <c r="I370" s="11"/>
      <c r="J370" s="337"/>
    </row>
    <row r="371" spans="1:10" x14ac:dyDescent="0.25">
      <c r="A371" s="400" t="s">
        <v>121</v>
      </c>
      <c r="B371" s="86" t="s">
        <v>1863</v>
      </c>
      <c r="C371" s="12">
        <v>77</v>
      </c>
      <c r="D371" s="29">
        <v>0</v>
      </c>
      <c r="E371" s="12">
        <v>77</v>
      </c>
      <c r="F371" s="12">
        <v>77</v>
      </c>
      <c r="G371" s="29">
        <v>0</v>
      </c>
      <c r="H371" s="12">
        <v>77</v>
      </c>
      <c r="I371" s="11" t="s">
        <v>8</v>
      </c>
      <c r="J371" s="337"/>
    </row>
    <row r="372" spans="1:10" x14ac:dyDescent="0.25">
      <c r="A372" s="400" t="s">
        <v>203</v>
      </c>
      <c r="B372" s="86" t="s">
        <v>1863</v>
      </c>
      <c r="C372" s="12">
        <v>57</v>
      </c>
      <c r="D372" s="29">
        <v>0</v>
      </c>
      <c r="E372" s="12">
        <v>57</v>
      </c>
      <c r="F372" s="12">
        <v>57</v>
      </c>
      <c r="G372" s="29">
        <v>0</v>
      </c>
      <c r="H372" s="12">
        <v>57</v>
      </c>
      <c r="I372" s="11" t="s">
        <v>8</v>
      </c>
      <c r="J372" s="337"/>
    </row>
    <row r="373" spans="1:10" x14ac:dyDescent="0.25">
      <c r="A373" s="400" t="s">
        <v>204</v>
      </c>
      <c r="B373" s="86" t="s">
        <v>1863</v>
      </c>
      <c r="C373" s="12">
        <v>51</v>
      </c>
      <c r="D373" s="29">
        <v>0</v>
      </c>
      <c r="E373" s="12">
        <v>51</v>
      </c>
      <c r="F373" s="12">
        <v>51</v>
      </c>
      <c r="G373" s="29">
        <v>0</v>
      </c>
      <c r="H373" s="12">
        <v>51</v>
      </c>
      <c r="I373" s="11" t="s">
        <v>8</v>
      </c>
      <c r="J373" s="337"/>
    </row>
    <row r="374" spans="1:10" x14ac:dyDescent="0.25">
      <c r="A374" s="400" t="s">
        <v>205</v>
      </c>
      <c r="B374" s="86" t="s">
        <v>1863</v>
      </c>
      <c r="C374" s="12">
        <v>46</v>
      </c>
      <c r="D374" s="29">
        <v>0</v>
      </c>
      <c r="E374" s="12">
        <v>46</v>
      </c>
      <c r="F374" s="12">
        <v>46</v>
      </c>
      <c r="G374" s="29">
        <v>0</v>
      </c>
      <c r="H374" s="12">
        <v>46</v>
      </c>
      <c r="I374" s="11" t="s">
        <v>8</v>
      </c>
      <c r="J374" s="337"/>
    </row>
    <row r="375" spans="1:10" x14ac:dyDescent="0.25">
      <c r="A375" s="400" t="s">
        <v>122</v>
      </c>
      <c r="B375" s="86" t="s">
        <v>1863</v>
      </c>
      <c r="C375" s="12">
        <v>103</v>
      </c>
      <c r="D375" s="29">
        <v>0</v>
      </c>
      <c r="E375" s="12">
        <v>103</v>
      </c>
      <c r="F375" s="12">
        <v>103</v>
      </c>
      <c r="G375" s="29">
        <v>0</v>
      </c>
      <c r="H375" s="12">
        <v>103</v>
      </c>
      <c r="I375" s="11" t="s">
        <v>8</v>
      </c>
      <c r="J375" s="337"/>
    </row>
    <row r="376" spans="1:10" x14ac:dyDescent="0.25">
      <c r="A376" s="400" t="s">
        <v>123</v>
      </c>
      <c r="B376" s="86" t="s">
        <v>1863</v>
      </c>
      <c r="C376" s="12">
        <v>70</v>
      </c>
      <c r="D376" s="29">
        <v>0</v>
      </c>
      <c r="E376" s="12">
        <v>70</v>
      </c>
      <c r="F376" s="12">
        <v>70</v>
      </c>
      <c r="G376" s="29">
        <v>0</v>
      </c>
      <c r="H376" s="12">
        <v>70</v>
      </c>
      <c r="I376" s="11" t="s">
        <v>8</v>
      </c>
      <c r="J376" s="337"/>
    </row>
    <row r="377" spans="1:10" x14ac:dyDescent="0.25">
      <c r="A377" s="400" t="s">
        <v>124</v>
      </c>
      <c r="B377" s="86" t="s">
        <v>1863</v>
      </c>
      <c r="C377" s="12">
        <v>105</v>
      </c>
      <c r="D377" s="29">
        <v>0</v>
      </c>
      <c r="E377" s="12">
        <v>105</v>
      </c>
      <c r="F377" s="12">
        <v>105</v>
      </c>
      <c r="G377" s="29">
        <v>0</v>
      </c>
      <c r="H377" s="12">
        <v>105</v>
      </c>
      <c r="I377" s="11" t="s">
        <v>8</v>
      </c>
      <c r="J377" s="337"/>
    </row>
    <row r="378" spans="1:10" x14ac:dyDescent="0.25">
      <c r="A378" s="400" t="s">
        <v>125</v>
      </c>
      <c r="B378" s="86" t="s">
        <v>1863</v>
      </c>
      <c r="C378" s="12">
        <v>15</v>
      </c>
      <c r="D378" s="29">
        <v>0</v>
      </c>
      <c r="E378" s="12">
        <v>15</v>
      </c>
      <c r="F378" s="12">
        <v>15</v>
      </c>
      <c r="G378" s="29">
        <v>0</v>
      </c>
      <c r="H378" s="12">
        <v>15</v>
      </c>
      <c r="I378" s="11" t="s">
        <v>8</v>
      </c>
      <c r="J378" s="337"/>
    </row>
    <row r="379" spans="1:10" x14ac:dyDescent="0.25">
      <c r="A379" s="400" t="s">
        <v>126</v>
      </c>
      <c r="B379" s="86" t="s">
        <v>1863</v>
      </c>
      <c r="C379" s="12">
        <v>26</v>
      </c>
      <c r="D379" s="29">
        <v>0</v>
      </c>
      <c r="E379" s="12">
        <v>26</v>
      </c>
      <c r="F379" s="12">
        <v>26</v>
      </c>
      <c r="G379" s="29">
        <v>0</v>
      </c>
      <c r="H379" s="12">
        <v>26</v>
      </c>
      <c r="I379" s="11" t="s">
        <v>8</v>
      </c>
      <c r="J379" s="337"/>
    </row>
    <row r="380" spans="1:10" x14ac:dyDescent="0.25">
      <c r="A380" s="400" t="s">
        <v>206</v>
      </c>
      <c r="B380" s="86" t="s">
        <v>1863</v>
      </c>
      <c r="C380" s="12">
        <v>21</v>
      </c>
      <c r="D380" s="29">
        <v>0</v>
      </c>
      <c r="E380" s="12">
        <v>21</v>
      </c>
      <c r="F380" s="12">
        <v>21</v>
      </c>
      <c r="G380" s="29">
        <v>0</v>
      </c>
      <c r="H380" s="12">
        <v>21</v>
      </c>
      <c r="I380" s="11" t="s">
        <v>8</v>
      </c>
      <c r="J380" s="337"/>
    </row>
    <row r="381" spans="1:10" x14ac:dyDescent="0.25">
      <c r="A381" s="400" t="s">
        <v>207</v>
      </c>
      <c r="B381" s="86" t="s">
        <v>1863</v>
      </c>
      <c r="C381" s="12">
        <v>58</v>
      </c>
      <c r="D381" s="29">
        <v>0</v>
      </c>
      <c r="E381" s="12">
        <v>58</v>
      </c>
      <c r="F381" s="12">
        <v>58</v>
      </c>
      <c r="G381" s="29">
        <v>0</v>
      </c>
      <c r="H381" s="12">
        <v>58</v>
      </c>
      <c r="I381" s="11" t="s">
        <v>8</v>
      </c>
      <c r="J381" s="337"/>
    </row>
    <row r="382" spans="1:10" x14ac:dyDescent="0.25">
      <c r="A382" s="401" t="s">
        <v>682</v>
      </c>
      <c r="B382" s="86" t="s">
        <v>1863</v>
      </c>
      <c r="C382" s="12"/>
      <c r="D382" s="12"/>
      <c r="E382" s="12"/>
      <c r="F382" s="12"/>
      <c r="G382" s="12"/>
      <c r="H382" s="12"/>
      <c r="I382" s="11"/>
      <c r="J382" s="337"/>
    </row>
    <row r="383" spans="1:10" x14ac:dyDescent="0.25">
      <c r="A383" s="401" t="s">
        <v>683</v>
      </c>
      <c r="B383" s="86" t="s">
        <v>1863</v>
      </c>
      <c r="C383" s="12">
        <v>2.67</v>
      </c>
      <c r="D383" s="29">
        <v>0</v>
      </c>
      <c r="E383" s="12">
        <v>2.67</v>
      </c>
      <c r="F383" s="12">
        <v>2.67</v>
      </c>
      <c r="G383" s="29">
        <v>0</v>
      </c>
      <c r="H383" s="12">
        <v>2.67</v>
      </c>
      <c r="I383" s="11" t="s">
        <v>8</v>
      </c>
      <c r="J383" s="337"/>
    </row>
    <row r="384" spans="1:10" x14ac:dyDescent="0.25">
      <c r="A384" s="401" t="s">
        <v>684</v>
      </c>
      <c r="B384" s="86" t="s">
        <v>1863</v>
      </c>
      <c r="C384" s="12">
        <v>5.35</v>
      </c>
      <c r="D384" s="29">
        <v>0</v>
      </c>
      <c r="E384" s="12">
        <v>5.35</v>
      </c>
      <c r="F384" s="12">
        <v>5.35</v>
      </c>
      <c r="G384" s="29">
        <v>0</v>
      </c>
      <c r="H384" s="12">
        <v>5.35</v>
      </c>
      <c r="I384" s="11" t="s">
        <v>8</v>
      </c>
      <c r="J384" s="337"/>
    </row>
    <row r="385" spans="1:10" x14ac:dyDescent="0.25">
      <c r="A385" s="401" t="s">
        <v>685</v>
      </c>
      <c r="B385" s="86" t="s">
        <v>1863</v>
      </c>
      <c r="C385" s="12">
        <v>4.17</v>
      </c>
      <c r="D385" s="29">
        <v>0</v>
      </c>
      <c r="E385" s="12">
        <v>4.17</v>
      </c>
      <c r="F385" s="12">
        <v>4.17</v>
      </c>
      <c r="G385" s="29">
        <v>0</v>
      </c>
      <c r="H385" s="12">
        <v>4.17</v>
      </c>
      <c r="I385" s="11" t="s">
        <v>8</v>
      </c>
      <c r="J385" s="337"/>
    </row>
    <row r="386" spans="1:10" ht="24" x14ac:dyDescent="0.25">
      <c r="A386" s="334" t="s">
        <v>1931</v>
      </c>
      <c r="B386" s="33" t="s">
        <v>136</v>
      </c>
      <c r="C386" s="73">
        <v>50</v>
      </c>
      <c r="D386" s="9">
        <v>0.2</v>
      </c>
      <c r="E386" s="73">
        <v>60</v>
      </c>
      <c r="F386" s="73">
        <v>50</v>
      </c>
      <c r="G386" s="9">
        <v>0.2</v>
      </c>
      <c r="H386" s="73">
        <v>60</v>
      </c>
      <c r="I386" s="35" t="s">
        <v>7</v>
      </c>
      <c r="J386" s="335" t="s">
        <v>717</v>
      </c>
    </row>
    <row r="387" spans="1:10" ht="24" x14ac:dyDescent="0.25">
      <c r="A387" s="340" t="s">
        <v>1932</v>
      </c>
      <c r="B387" s="7" t="s">
        <v>117</v>
      </c>
      <c r="C387" s="8">
        <v>103</v>
      </c>
      <c r="D387" s="9">
        <v>0</v>
      </c>
      <c r="E387" s="8">
        <v>103</v>
      </c>
      <c r="F387" s="15">
        <v>110</v>
      </c>
      <c r="G387" s="9">
        <v>0</v>
      </c>
      <c r="H387" s="15">
        <v>110</v>
      </c>
      <c r="I387" s="10" t="s">
        <v>8</v>
      </c>
      <c r="J387" s="341"/>
    </row>
    <row r="388" spans="1:10" x14ac:dyDescent="0.25">
      <c r="A388" s="424" t="s">
        <v>1933</v>
      </c>
      <c r="B388" s="425" t="s">
        <v>1863</v>
      </c>
      <c r="C388" s="8"/>
      <c r="D388" s="9"/>
      <c r="E388" s="8"/>
      <c r="F388" s="15"/>
      <c r="G388" s="15"/>
      <c r="H388" s="15"/>
      <c r="I388" s="10"/>
      <c r="J388" s="341"/>
    </row>
    <row r="389" spans="1:10" x14ac:dyDescent="0.25">
      <c r="A389" s="401" t="s">
        <v>723</v>
      </c>
      <c r="B389" s="86" t="s">
        <v>1863</v>
      </c>
      <c r="C389" s="12">
        <v>186</v>
      </c>
      <c r="D389" s="29">
        <v>0</v>
      </c>
      <c r="E389" s="12">
        <v>186</v>
      </c>
      <c r="F389" s="12">
        <v>186</v>
      </c>
      <c r="G389" s="29">
        <v>0</v>
      </c>
      <c r="H389" s="12">
        <v>186</v>
      </c>
      <c r="I389" s="11" t="s">
        <v>8</v>
      </c>
      <c r="J389" s="337"/>
    </row>
    <row r="390" spans="1:10" x14ac:dyDescent="0.25">
      <c r="A390" s="401" t="s">
        <v>724</v>
      </c>
      <c r="B390" s="86" t="s">
        <v>1863</v>
      </c>
      <c r="C390" s="12">
        <v>200.3</v>
      </c>
      <c r="D390" s="29">
        <v>0</v>
      </c>
      <c r="E390" s="12">
        <v>200.3</v>
      </c>
      <c r="F390" s="12">
        <v>200.3</v>
      </c>
      <c r="G390" s="29">
        <v>0</v>
      </c>
      <c r="H390" s="12">
        <v>200.3</v>
      </c>
      <c r="I390" s="11" t="s">
        <v>8</v>
      </c>
      <c r="J390" s="337"/>
    </row>
    <row r="391" spans="1:10" x14ac:dyDescent="0.25">
      <c r="A391" s="401" t="s">
        <v>725</v>
      </c>
      <c r="B391" s="86" t="s">
        <v>1863</v>
      </c>
      <c r="C391" s="12">
        <v>296.7</v>
      </c>
      <c r="D391" s="29">
        <v>0</v>
      </c>
      <c r="E391" s="12">
        <v>296.7</v>
      </c>
      <c r="F391" s="12">
        <v>296.7</v>
      </c>
      <c r="G391" s="29">
        <v>0</v>
      </c>
      <c r="H391" s="12">
        <v>296.7</v>
      </c>
      <c r="I391" s="11" t="s">
        <v>8</v>
      </c>
      <c r="J391" s="337"/>
    </row>
    <row r="392" spans="1:10" ht="24" x14ac:dyDescent="0.25">
      <c r="A392" s="340" t="s">
        <v>1934</v>
      </c>
      <c r="B392" s="7" t="s">
        <v>1876</v>
      </c>
      <c r="C392" s="15">
        <v>27</v>
      </c>
      <c r="D392" s="9">
        <v>0</v>
      </c>
      <c r="E392" s="15">
        <v>27</v>
      </c>
      <c r="F392" s="15">
        <f>ROUNDUP(C392*1.028,0.5)</f>
        <v>28</v>
      </c>
      <c r="G392" s="9">
        <v>0</v>
      </c>
      <c r="H392" s="15">
        <f>ROUNDUP(E392*1.028,0.5)</f>
        <v>28</v>
      </c>
      <c r="I392" s="10" t="s">
        <v>8</v>
      </c>
      <c r="J392" s="341"/>
    </row>
    <row r="393" spans="1:10" x14ac:dyDescent="0.25">
      <c r="A393" s="340" t="s">
        <v>1935</v>
      </c>
      <c r="B393" s="7" t="s">
        <v>136</v>
      </c>
      <c r="C393" s="8">
        <v>137.12047012732614</v>
      </c>
      <c r="D393" s="75">
        <v>2.1000000000000001E-2</v>
      </c>
      <c r="E393" s="8">
        <v>140</v>
      </c>
      <c r="F393" s="8">
        <v>137.12047012732614</v>
      </c>
      <c r="G393" s="75">
        <v>2.1000000000000001E-2</v>
      </c>
      <c r="H393" s="8">
        <v>140</v>
      </c>
      <c r="I393" s="302" t="s">
        <v>644</v>
      </c>
      <c r="J393" s="402"/>
    </row>
    <row r="394" spans="1:10" x14ac:dyDescent="0.25">
      <c r="A394" s="340" t="s">
        <v>1936</v>
      </c>
      <c r="B394" s="7" t="s">
        <v>9</v>
      </c>
      <c r="C394" s="8">
        <v>42161</v>
      </c>
      <c r="D394" s="75">
        <v>0</v>
      </c>
      <c r="E394" s="8">
        <v>42161</v>
      </c>
      <c r="F394" s="8">
        <v>42161</v>
      </c>
      <c r="G394" s="75">
        <v>0</v>
      </c>
      <c r="H394" s="8">
        <v>42161</v>
      </c>
      <c r="I394" s="302"/>
      <c r="J394" s="402"/>
    </row>
    <row r="395" spans="1:10" ht="24" x14ac:dyDescent="0.25">
      <c r="A395" s="340" t="s">
        <v>1937</v>
      </c>
      <c r="B395" s="7" t="s">
        <v>137</v>
      </c>
      <c r="C395" s="8"/>
      <c r="D395" s="75"/>
      <c r="E395" s="8"/>
      <c r="F395" s="8"/>
      <c r="G395" s="8"/>
      <c r="H395" s="8"/>
      <c r="I395" s="302"/>
      <c r="J395" s="403" t="s">
        <v>1059</v>
      </c>
    </row>
    <row r="396" spans="1:10" ht="24" x14ac:dyDescent="0.25">
      <c r="A396" s="340" t="s">
        <v>795</v>
      </c>
      <c r="B396" s="7" t="s">
        <v>9</v>
      </c>
      <c r="C396" s="8"/>
      <c r="D396" s="8"/>
      <c r="E396" s="8"/>
      <c r="F396" s="8"/>
      <c r="G396" s="8"/>
      <c r="H396" s="8"/>
      <c r="I396" s="10"/>
      <c r="J396" s="403" t="s">
        <v>796</v>
      </c>
    </row>
    <row r="397" spans="1:10" ht="15.75" thickBot="1" x14ac:dyDescent="0.3">
      <c r="A397" s="396" t="s">
        <v>1032</v>
      </c>
      <c r="B397" s="89" t="s">
        <v>9</v>
      </c>
      <c r="C397" s="90"/>
      <c r="D397" s="90"/>
      <c r="E397" s="90"/>
      <c r="F397" s="90"/>
      <c r="G397" s="90"/>
      <c r="H397" s="90"/>
      <c r="I397" s="404"/>
      <c r="J397" s="405" t="s">
        <v>797</v>
      </c>
    </row>
    <row r="398" spans="1:10" x14ac:dyDescent="0.25">
      <c r="J398" s="187"/>
    </row>
    <row r="399" spans="1:10" x14ac:dyDescent="0.25">
      <c r="D399" s="189"/>
      <c r="J399" s="187"/>
    </row>
    <row r="400" spans="1:10" x14ac:dyDescent="0.25">
      <c r="C400" s="189"/>
      <c r="I400" s="188"/>
      <c r="J400" s="187"/>
    </row>
    <row r="401" spans="3:10" x14ac:dyDescent="0.25">
      <c r="C401" s="189"/>
      <c r="H401" s="189"/>
      <c r="J401" s="187"/>
    </row>
    <row r="402" spans="3:10" x14ac:dyDescent="0.25">
      <c r="E402" s="422"/>
      <c r="F402" s="189"/>
      <c r="G402" s="189"/>
      <c r="H402" s="189"/>
      <c r="J402" s="187"/>
    </row>
    <row r="403" spans="3:10" x14ac:dyDescent="0.25">
      <c r="E403" s="422"/>
      <c r="F403" s="189"/>
      <c r="G403" s="189"/>
      <c r="H403" s="189"/>
    </row>
    <row r="415" spans="3:10" x14ac:dyDescent="0.25">
      <c r="C415" s="98"/>
      <c r="D415" s="98"/>
      <c r="E415" s="423"/>
      <c r="F415" s="98"/>
      <c r="G415" s="98"/>
      <c r="H415" s="98"/>
      <c r="J415" s="99"/>
    </row>
  </sheetData>
  <autoFilter ref="A1:L397"/>
  <mergeCells count="2">
    <mergeCell ref="A232:J232"/>
    <mergeCell ref="A2:J2"/>
  </mergeCells>
  <hyperlinks>
    <hyperlink ref="J37" location="'ANNEXE1-4 ATELIER THERAPEUTIQUE'!A1" display="CF ANNEXE 1-4"/>
    <hyperlink ref="J230" location="'ANNEXE 5-4 PARKING LAPEYRONIE'!A1" display="CF ANNEXE 5-4"/>
    <hyperlink ref="J251" location="'Annexe 6-3 Occlusodontie'!A1" display="CF ANNEXE 6-3"/>
    <hyperlink ref="J344" location="'ANNEXE 10-3 EXAMEN BIOLOGIE'!A1" display="CF ANNEXE 10-3"/>
    <hyperlink ref="J347" location="'ANNEXE 11-1CHIRURGIE ESTHETIQUE'!A1" display="CF ANNEXE 11-1"/>
    <hyperlink ref="J349" location="'ANNEXE 11-2 LASER'!A1" display="CF ANNEXE 11-2"/>
    <hyperlink ref="J396" location="'ANNEXE 13 - TARIFS JOURNALIERS '!A1" display="CF.ANNEXE 13"/>
    <hyperlink ref="J397" location="'ANNEXE 14 -FORFAIT URGENCES'!A1" display="CF ANNEXE 14"/>
    <hyperlink ref="J143" location="'ANNEXE 4-1 CESU'!A1" display="CF ANNEXE 4-1"/>
    <hyperlink ref="J252" location="'Annexe 6-4 Parodontologie'!A1" display="'Annexe 6-4 Parodontologie'!A1"/>
    <hyperlink ref="J253" location="'Annexe 6-5 Odonto Conservatric'!A1" display="CF ANNEXE 6-5"/>
    <hyperlink ref="J254" location="'Annexe 6-6 Prothèses adjointes'!A1" display="CF ANNEXE 6-6"/>
    <hyperlink ref="J255" location="'Annexe 6-7 prothèses'!A1" display="CF ANNEXE 6-7"/>
    <hyperlink ref="J256" location="'Annexe 6-8 Implantologie'!A1" display="CF ANNEXE 6-8"/>
    <hyperlink ref="J257" location="'Annexe 6-9 Pédodontie'!A1" display="CF ANNEXE 6-9"/>
    <hyperlink ref="J258" location="'Annexe 6-10 Ortho donto faciale'!A1" display="CF ANNEXE 6-10"/>
    <hyperlink ref="J395" location="'ANNEXE 12-10 CESSION GREFFONS'!A1" display="CF ANNEXE 12-10"/>
  </hyperlinks>
  <pageMargins left="0" right="0" top="0" bottom="0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selection activeCell="A2" sqref="A2"/>
    </sheetView>
  </sheetViews>
  <sheetFormatPr baseColWidth="10" defaultRowHeight="15" x14ac:dyDescent="0.25"/>
  <cols>
    <col min="1" max="1" width="68.42578125" bestFit="1" customWidth="1"/>
    <col min="2" max="2" width="18.5703125" bestFit="1" customWidth="1"/>
    <col min="3" max="4" width="23.85546875" style="129" customWidth="1"/>
    <col min="5" max="5" width="51.140625" style="129" customWidth="1"/>
  </cols>
  <sheetData>
    <row r="1" spans="1:9" ht="16.5" thickBot="1" x14ac:dyDescent="0.3">
      <c r="A1" s="636" t="s">
        <v>1941</v>
      </c>
      <c r="B1" s="637"/>
      <c r="C1" s="637"/>
      <c r="D1" s="637"/>
      <c r="E1" s="638"/>
      <c r="F1" s="42"/>
      <c r="G1" s="42"/>
      <c r="H1" s="42"/>
      <c r="I1" s="42"/>
    </row>
    <row r="2" spans="1:9" ht="16.5" thickBot="1" x14ac:dyDescent="0.3">
      <c r="A2" s="44" t="s">
        <v>0</v>
      </c>
      <c r="B2" s="45" t="s">
        <v>409</v>
      </c>
      <c r="C2" s="130" t="s">
        <v>726</v>
      </c>
      <c r="D2" s="130" t="s">
        <v>1062</v>
      </c>
      <c r="E2" s="121" t="s">
        <v>4</v>
      </c>
    </row>
    <row r="3" spans="1:9" ht="32.25" thickBot="1" x14ac:dyDescent="0.3">
      <c r="A3" s="46" t="s">
        <v>410</v>
      </c>
      <c r="B3" s="47" t="s">
        <v>411</v>
      </c>
      <c r="C3" s="74"/>
      <c r="D3" s="74"/>
      <c r="E3" s="48"/>
    </row>
    <row r="4" spans="1:9" x14ac:dyDescent="0.25">
      <c r="A4" s="49" t="s">
        <v>412</v>
      </c>
      <c r="B4" s="50"/>
      <c r="C4" s="131"/>
      <c r="D4" s="131"/>
      <c r="E4" s="122"/>
    </row>
    <row r="5" spans="1:9" ht="45" x14ac:dyDescent="0.25">
      <c r="A5" s="51" t="s">
        <v>413</v>
      </c>
      <c r="B5" s="52"/>
      <c r="C5" s="132" t="s">
        <v>654</v>
      </c>
      <c r="D5" s="132" t="s">
        <v>1815</v>
      </c>
      <c r="E5" s="123" t="s">
        <v>414</v>
      </c>
    </row>
    <row r="6" spans="1:9" ht="30" x14ac:dyDescent="0.25">
      <c r="A6" s="51" t="s">
        <v>415</v>
      </c>
      <c r="B6" s="52"/>
      <c r="C6" s="132">
        <v>150</v>
      </c>
      <c r="D6" s="132">
        <v>180</v>
      </c>
      <c r="E6" s="123" t="s">
        <v>416</v>
      </c>
    </row>
    <row r="7" spans="1:9" ht="30" x14ac:dyDescent="0.25">
      <c r="A7" s="53" t="s">
        <v>417</v>
      </c>
      <c r="B7" s="54"/>
      <c r="C7" s="133">
        <v>32</v>
      </c>
      <c r="D7" s="133">
        <v>32</v>
      </c>
      <c r="E7" s="124" t="s">
        <v>418</v>
      </c>
    </row>
    <row r="8" spans="1:9" ht="15.75" thickBot="1" x14ac:dyDescent="0.3">
      <c r="A8" s="55" t="s">
        <v>419</v>
      </c>
      <c r="B8" s="56"/>
      <c r="C8" s="134">
        <v>32</v>
      </c>
      <c r="D8" s="134">
        <v>32</v>
      </c>
      <c r="E8" s="125" t="s">
        <v>420</v>
      </c>
    </row>
    <row r="9" spans="1:9" ht="16.5" thickBot="1" x14ac:dyDescent="0.3">
      <c r="A9" s="57" t="s">
        <v>421</v>
      </c>
      <c r="B9" s="58" t="s">
        <v>422</v>
      </c>
      <c r="C9" s="135"/>
      <c r="D9" s="135"/>
      <c r="E9" s="126"/>
    </row>
    <row r="10" spans="1:9" x14ac:dyDescent="0.25">
      <c r="A10" s="49" t="s">
        <v>423</v>
      </c>
      <c r="B10" s="50"/>
      <c r="C10" s="131"/>
      <c r="D10" s="131"/>
      <c r="E10" s="122"/>
    </row>
    <row r="11" spans="1:9" x14ac:dyDescent="0.25">
      <c r="A11" s="59" t="s">
        <v>729</v>
      </c>
      <c r="B11" s="60"/>
      <c r="C11" s="118">
        <v>1</v>
      </c>
      <c r="D11" s="132">
        <v>1</v>
      </c>
      <c r="E11" s="120" t="s">
        <v>424</v>
      </c>
    </row>
    <row r="12" spans="1:9" x14ac:dyDescent="0.25">
      <c r="A12" s="59" t="s">
        <v>730</v>
      </c>
      <c r="B12" s="60"/>
      <c r="C12" s="118">
        <v>2</v>
      </c>
      <c r="D12" s="132">
        <v>2</v>
      </c>
      <c r="E12" s="120" t="s">
        <v>424</v>
      </c>
    </row>
    <row r="13" spans="1:9" x14ac:dyDescent="0.25">
      <c r="A13" s="59" t="s">
        <v>731</v>
      </c>
      <c r="B13" s="60"/>
      <c r="C13" s="118">
        <v>1</v>
      </c>
      <c r="D13" s="132">
        <v>1</v>
      </c>
      <c r="E13" s="120" t="s">
        <v>424</v>
      </c>
    </row>
    <row r="14" spans="1:9" x14ac:dyDescent="0.25">
      <c r="A14" s="59" t="s">
        <v>732</v>
      </c>
      <c r="B14" s="60"/>
      <c r="C14" s="118">
        <v>1.2</v>
      </c>
      <c r="D14" s="132">
        <v>1.2</v>
      </c>
      <c r="E14" s="120" t="s">
        <v>424</v>
      </c>
    </row>
    <row r="15" spans="1:9" x14ac:dyDescent="0.25">
      <c r="A15" s="59" t="s">
        <v>733</v>
      </c>
      <c r="B15" s="60"/>
      <c r="C15" s="118">
        <v>1.5</v>
      </c>
      <c r="D15" s="132">
        <v>1.5</v>
      </c>
      <c r="E15" s="120" t="s">
        <v>424</v>
      </c>
    </row>
    <row r="16" spans="1:9" x14ac:dyDescent="0.25">
      <c r="A16" s="59" t="s">
        <v>425</v>
      </c>
      <c r="B16" s="60"/>
      <c r="C16" s="118">
        <v>1.5</v>
      </c>
      <c r="D16" s="132">
        <v>1.5</v>
      </c>
      <c r="E16" s="120" t="s">
        <v>424</v>
      </c>
    </row>
    <row r="17" spans="1:6" x14ac:dyDescent="0.25">
      <c r="A17" s="59" t="s">
        <v>426</v>
      </c>
      <c r="B17" s="60"/>
      <c r="C17" s="118">
        <v>3</v>
      </c>
      <c r="D17" s="132">
        <v>3</v>
      </c>
      <c r="E17" s="120" t="s">
        <v>427</v>
      </c>
      <c r="F17" s="149"/>
    </row>
    <row r="18" spans="1:6" x14ac:dyDescent="0.25">
      <c r="A18" s="59" t="s">
        <v>428</v>
      </c>
      <c r="B18" s="60"/>
      <c r="C18" s="118">
        <v>2</v>
      </c>
      <c r="D18" s="132">
        <v>2</v>
      </c>
      <c r="E18" s="120" t="s">
        <v>429</v>
      </c>
      <c r="F18" s="149"/>
    </row>
    <row r="19" spans="1:6" x14ac:dyDescent="0.25">
      <c r="A19" s="59" t="s">
        <v>430</v>
      </c>
      <c r="B19" s="60"/>
      <c r="C19" s="136">
        <v>1</v>
      </c>
      <c r="D19" s="303">
        <v>1</v>
      </c>
      <c r="E19" s="120" t="s">
        <v>431</v>
      </c>
      <c r="F19" s="92"/>
    </row>
    <row r="20" spans="1:6" x14ac:dyDescent="0.25">
      <c r="A20" s="59" t="s">
        <v>432</v>
      </c>
      <c r="B20" s="60"/>
      <c r="C20" s="136">
        <v>0.6</v>
      </c>
      <c r="D20" s="303">
        <v>0.6</v>
      </c>
      <c r="E20" s="120" t="s">
        <v>429</v>
      </c>
      <c r="F20" s="92"/>
    </row>
    <row r="21" spans="1:6" x14ac:dyDescent="0.25">
      <c r="A21" s="59" t="s">
        <v>433</v>
      </c>
      <c r="B21" s="60"/>
      <c r="C21" s="136">
        <v>0.6</v>
      </c>
      <c r="D21" s="303">
        <v>0.6</v>
      </c>
      <c r="E21" s="120" t="s">
        <v>429</v>
      </c>
      <c r="F21" s="92"/>
    </row>
    <row r="22" spans="1:6" x14ac:dyDescent="0.25">
      <c r="A22" s="59" t="s">
        <v>434</v>
      </c>
      <c r="B22" s="60"/>
      <c r="C22" s="118">
        <v>1.5</v>
      </c>
      <c r="D22" s="132">
        <v>1.5</v>
      </c>
      <c r="E22" s="120" t="s">
        <v>429</v>
      </c>
    </row>
    <row r="23" spans="1:6" x14ac:dyDescent="0.25">
      <c r="A23" s="59" t="s">
        <v>434</v>
      </c>
      <c r="B23" s="60"/>
      <c r="C23" s="118">
        <v>2</v>
      </c>
      <c r="D23" s="132">
        <v>2</v>
      </c>
      <c r="E23" s="120" t="s">
        <v>734</v>
      </c>
    </row>
    <row r="24" spans="1:6" x14ac:dyDescent="0.25">
      <c r="A24" s="418" t="s">
        <v>435</v>
      </c>
      <c r="B24" s="60"/>
      <c r="C24" s="118">
        <v>1</v>
      </c>
      <c r="D24" s="132">
        <v>1.5</v>
      </c>
      <c r="E24" s="120" t="s">
        <v>427</v>
      </c>
    </row>
    <row r="25" spans="1:6" x14ac:dyDescent="0.25">
      <c r="A25" s="59" t="s">
        <v>436</v>
      </c>
      <c r="B25" s="60"/>
      <c r="C25" s="118">
        <v>3</v>
      </c>
      <c r="D25" s="132">
        <v>3</v>
      </c>
      <c r="E25" s="120" t="s">
        <v>437</v>
      </c>
      <c r="F25" s="149"/>
    </row>
    <row r="26" spans="1:6" x14ac:dyDescent="0.25">
      <c r="A26" s="59" t="s">
        <v>438</v>
      </c>
      <c r="B26" s="60"/>
      <c r="C26" s="118">
        <v>3</v>
      </c>
      <c r="D26" s="132">
        <v>3</v>
      </c>
      <c r="E26" s="120" t="s">
        <v>437</v>
      </c>
      <c r="F26" s="149"/>
    </row>
    <row r="27" spans="1:6" x14ac:dyDescent="0.25">
      <c r="A27" s="59" t="s">
        <v>439</v>
      </c>
      <c r="B27" s="60"/>
      <c r="C27" s="118">
        <v>2</v>
      </c>
      <c r="D27" s="132">
        <v>2</v>
      </c>
      <c r="E27" s="120" t="s">
        <v>429</v>
      </c>
      <c r="F27" s="149"/>
    </row>
    <row r="28" spans="1:6" x14ac:dyDescent="0.25">
      <c r="A28" s="59" t="s">
        <v>440</v>
      </c>
      <c r="B28" s="60"/>
      <c r="C28" s="136">
        <v>1.6</v>
      </c>
      <c r="D28" s="303">
        <v>2</v>
      </c>
      <c r="E28" s="120" t="s">
        <v>441</v>
      </c>
      <c r="F28" s="92"/>
    </row>
    <row r="29" spans="1:6" x14ac:dyDescent="0.25">
      <c r="A29" s="59" t="s">
        <v>442</v>
      </c>
      <c r="B29" s="60"/>
      <c r="C29" s="136">
        <v>0.6</v>
      </c>
      <c r="D29" s="303">
        <v>0.7</v>
      </c>
      <c r="E29" s="120" t="s">
        <v>443</v>
      </c>
      <c r="F29" s="92"/>
    </row>
    <row r="30" spans="1:6" x14ac:dyDescent="0.25">
      <c r="A30" s="59" t="s">
        <v>444</v>
      </c>
      <c r="B30" s="60"/>
      <c r="C30" s="118">
        <v>1.5</v>
      </c>
      <c r="D30" s="132">
        <v>1.5</v>
      </c>
      <c r="E30" s="120" t="s">
        <v>445</v>
      </c>
      <c r="F30" s="149"/>
    </row>
    <row r="31" spans="1:6" x14ac:dyDescent="0.25">
      <c r="A31" s="59" t="s">
        <v>446</v>
      </c>
      <c r="B31" s="60"/>
      <c r="C31" s="136">
        <v>0.7</v>
      </c>
      <c r="D31" s="303">
        <v>1</v>
      </c>
      <c r="E31" s="120" t="s">
        <v>1839</v>
      </c>
      <c r="F31" s="92"/>
    </row>
    <row r="32" spans="1:6" x14ac:dyDescent="0.25">
      <c r="A32" s="59" t="s">
        <v>447</v>
      </c>
      <c r="B32" s="60"/>
      <c r="C32" s="118">
        <v>2</v>
      </c>
      <c r="D32" s="132">
        <v>2</v>
      </c>
      <c r="E32" s="120" t="s">
        <v>431</v>
      </c>
    </row>
    <row r="33" spans="1:6" x14ac:dyDescent="0.25">
      <c r="A33" s="59" t="s">
        <v>447</v>
      </c>
      <c r="B33" s="60"/>
      <c r="C33" s="118">
        <v>1.5</v>
      </c>
      <c r="D33" s="132">
        <v>1.5</v>
      </c>
      <c r="E33" s="120" t="s">
        <v>448</v>
      </c>
      <c r="F33" s="149"/>
    </row>
    <row r="34" spans="1:6" x14ac:dyDescent="0.25">
      <c r="A34" s="59" t="s">
        <v>449</v>
      </c>
      <c r="B34" s="60"/>
      <c r="C34" s="118">
        <v>2</v>
      </c>
      <c r="D34" s="132">
        <v>2</v>
      </c>
      <c r="E34" s="120" t="s">
        <v>429</v>
      </c>
      <c r="F34" s="149"/>
    </row>
    <row r="35" spans="1:6" x14ac:dyDescent="0.25">
      <c r="A35" s="59" t="s">
        <v>449</v>
      </c>
      <c r="B35" s="60"/>
      <c r="C35" s="118">
        <v>3</v>
      </c>
      <c r="D35" s="132">
        <v>3</v>
      </c>
      <c r="E35" s="120" t="s">
        <v>431</v>
      </c>
      <c r="F35" s="149"/>
    </row>
    <row r="36" spans="1:6" s="409" customFormat="1" x14ac:dyDescent="0.25">
      <c r="A36" s="59" t="s">
        <v>1816</v>
      </c>
      <c r="B36" s="408"/>
      <c r="C36" s="118" t="s">
        <v>1817</v>
      </c>
      <c r="D36" s="132">
        <v>1.5</v>
      </c>
      <c r="E36" s="120" t="s">
        <v>1819</v>
      </c>
    </row>
    <row r="37" spans="1:6" s="409" customFormat="1" x14ac:dyDescent="0.25">
      <c r="A37" s="59" t="s">
        <v>1818</v>
      </c>
      <c r="B37" s="408"/>
      <c r="C37" s="118" t="s">
        <v>1817</v>
      </c>
      <c r="D37" s="132">
        <v>2</v>
      </c>
      <c r="E37" s="120" t="s">
        <v>1819</v>
      </c>
    </row>
    <row r="38" spans="1:6" x14ac:dyDescent="0.25">
      <c r="A38" s="117" t="s">
        <v>735</v>
      </c>
      <c r="B38" s="60"/>
      <c r="C38" s="118">
        <v>1</v>
      </c>
      <c r="D38" s="132">
        <v>1</v>
      </c>
      <c r="E38" s="120" t="s">
        <v>451</v>
      </c>
    </row>
    <row r="39" spans="1:6" x14ac:dyDescent="0.25">
      <c r="A39" s="59" t="s">
        <v>450</v>
      </c>
      <c r="B39" s="60"/>
      <c r="C39" s="136">
        <v>2</v>
      </c>
      <c r="D39" s="303">
        <v>2</v>
      </c>
      <c r="E39" s="120" t="s">
        <v>445</v>
      </c>
      <c r="F39" s="149"/>
    </row>
    <row r="40" spans="1:6" x14ac:dyDescent="0.25">
      <c r="A40" s="59" t="s">
        <v>452</v>
      </c>
      <c r="B40" s="60"/>
      <c r="C40" s="118">
        <v>1.5</v>
      </c>
      <c r="D40" s="132">
        <v>1.5</v>
      </c>
      <c r="E40" s="120" t="s">
        <v>453</v>
      </c>
    </row>
    <row r="41" spans="1:6" x14ac:dyDescent="0.25">
      <c r="A41" s="59" t="s">
        <v>454</v>
      </c>
      <c r="B41" s="60"/>
      <c r="C41" s="118">
        <v>1</v>
      </c>
      <c r="D41" s="132">
        <v>1</v>
      </c>
      <c r="E41" s="120" t="s">
        <v>424</v>
      </c>
    </row>
    <row r="42" spans="1:6" x14ac:dyDescent="0.25">
      <c r="A42" s="61" t="s">
        <v>736</v>
      </c>
      <c r="B42" s="62"/>
      <c r="C42" s="137"/>
      <c r="D42" s="137"/>
      <c r="E42" s="127"/>
    </row>
    <row r="43" spans="1:6" x14ac:dyDescent="0.25">
      <c r="A43" s="59" t="s">
        <v>456</v>
      </c>
      <c r="B43" s="60"/>
      <c r="C43" s="118">
        <v>0.7</v>
      </c>
      <c r="D43" s="132">
        <v>0.8</v>
      </c>
      <c r="E43" s="120" t="s">
        <v>455</v>
      </c>
    </row>
    <row r="44" spans="1:6" x14ac:dyDescent="0.25">
      <c r="A44" s="59" t="s">
        <v>457</v>
      </c>
      <c r="B44" s="60"/>
      <c r="C44" s="118">
        <v>0.8</v>
      </c>
      <c r="D44" s="132">
        <v>1</v>
      </c>
      <c r="E44" s="120" t="s">
        <v>455</v>
      </c>
    </row>
    <row r="45" spans="1:6" s="409" customFormat="1" x14ac:dyDescent="0.25">
      <c r="A45" s="59" t="s">
        <v>1820</v>
      </c>
      <c r="B45" s="408"/>
      <c r="C45" s="118" t="s">
        <v>1817</v>
      </c>
      <c r="D45" s="132">
        <v>1</v>
      </c>
      <c r="E45" s="120" t="s">
        <v>1916</v>
      </c>
    </row>
    <row r="46" spans="1:6" s="409" customFormat="1" x14ac:dyDescent="0.25">
      <c r="A46" s="59" t="s">
        <v>1821</v>
      </c>
      <c r="B46" s="408"/>
      <c r="C46" s="118" t="s">
        <v>1817</v>
      </c>
      <c r="D46" s="132">
        <v>0.4</v>
      </c>
      <c r="E46" s="120" t="s">
        <v>1916</v>
      </c>
    </row>
    <row r="47" spans="1:6" x14ac:dyDescent="0.25">
      <c r="A47" s="59" t="s">
        <v>458</v>
      </c>
      <c r="B47" s="60"/>
      <c r="C47" s="118">
        <v>0.8</v>
      </c>
      <c r="D47" s="132">
        <v>1</v>
      </c>
      <c r="E47" s="120" t="s">
        <v>455</v>
      </c>
    </row>
    <row r="48" spans="1:6" x14ac:dyDescent="0.25">
      <c r="A48" s="59"/>
      <c r="B48" s="60"/>
      <c r="C48" s="118"/>
      <c r="D48" s="132"/>
      <c r="E48" s="120"/>
    </row>
    <row r="49" spans="1:6" ht="30" x14ac:dyDescent="0.25">
      <c r="A49" s="119" t="s">
        <v>1922</v>
      </c>
      <c r="B49" s="60"/>
      <c r="C49" s="118">
        <v>3.5</v>
      </c>
      <c r="D49" s="132">
        <v>3.5</v>
      </c>
      <c r="E49" s="120" t="s">
        <v>455</v>
      </c>
      <c r="F49" s="150"/>
    </row>
    <row r="50" spans="1:6" x14ac:dyDescent="0.25">
      <c r="A50" s="59" t="s">
        <v>1923</v>
      </c>
      <c r="B50" s="60"/>
      <c r="C50" s="118">
        <v>3.5</v>
      </c>
      <c r="D50" s="132">
        <v>3.5</v>
      </c>
      <c r="E50" s="120" t="s">
        <v>455</v>
      </c>
      <c r="F50" s="150"/>
    </row>
    <row r="51" spans="1:6" x14ac:dyDescent="0.25">
      <c r="A51" s="59" t="s">
        <v>737</v>
      </c>
      <c r="B51" s="60"/>
      <c r="C51" s="118">
        <v>2</v>
      </c>
      <c r="D51" s="132">
        <v>2</v>
      </c>
      <c r="E51" s="120" t="s">
        <v>455</v>
      </c>
    </row>
    <row r="52" spans="1:6" x14ac:dyDescent="0.25">
      <c r="A52" s="59" t="s">
        <v>738</v>
      </c>
      <c r="B52" s="60"/>
      <c r="C52" s="118">
        <v>4</v>
      </c>
      <c r="D52" s="132">
        <v>4</v>
      </c>
      <c r="E52" s="120" t="s">
        <v>455</v>
      </c>
    </row>
    <row r="53" spans="1:6" x14ac:dyDescent="0.25">
      <c r="A53" s="59" t="s">
        <v>739</v>
      </c>
      <c r="B53" s="60"/>
      <c r="C53" s="118">
        <v>2.5</v>
      </c>
      <c r="D53" s="132">
        <v>3</v>
      </c>
      <c r="E53" s="120" t="s">
        <v>740</v>
      </c>
    </row>
    <row r="54" spans="1:6" x14ac:dyDescent="0.25">
      <c r="A54" s="59" t="s">
        <v>1924</v>
      </c>
      <c r="B54" s="60"/>
      <c r="C54" s="118">
        <v>4</v>
      </c>
      <c r="D54" s="132">
        <v>4</v>
      </c>
      <c r="E54" s="120" t="s">
        <v>741</v>
      </c>
    </row>
    <row r="55" spans="1:6" x14ac:dyDescent="0.25">
      <c r="A55" s="59" t="s">
        <v>742</v>
      </c>
      <c r="B55" s="60"/>
      <c r="C55" s="118">
        <v>2</v>
      </c>
      <c r="D55" s="132">
        <v>2</v>
      </c>
      <c r="E55" s="120" t="s">
        <v>743</v>
      </c>
    </row>
    <row r="56" spans="1:6" s="409" customFormat="1" x14ac:dyDescent="0.25">
      <c r="A56" s="59" t="s">
        <v>1822</v>
      </c>
      <c r="B56" s="408"/>
      <c r="C56" s="118" t="s">
        <v>1817</v>
      </c>
      <c r="D56" s="132">
        <v>3</v>
      </c>
      <c r="E56" s="120" t="s">
        <v>1916</v>
      </c>
    </row>
    <row r="57" spans="1:6" s="409" customFormat="1" x14ac:dyDescent="0.25">
      <c r="A57" s="59" t="s">
        <v>1823</v>
      </c>
      <c r="B57" s="408"/>
      <c r="C57" s="118" t="s">
        <v>1817</v>
      </c>
      <c r="D57" s="132">
        <v>1</v>
      </c>
      <c r="E57" s="120" t="s">
        <v>1916</v>
      </c>
    </row>
    <row r="58" spans="1:6" x14ac:dyDescent="0.25">
      <c r="A58" s="59" t="s">
        <v>459</v>
      </c>
      <c r="B58" s="60"/>
      <c r="C58" s="118">
        <v>2</v>
      </c>
      <c r="D58" s="132">
        <v>2.5</v>
      </c>
      <c r="E58" s="120" t="s">
        <v>455</v>
      </c>
      <c r="F58" s="150"/>
    </row>
    <row r="59" spans="1:6" s="409" customFormat="1" x14ac:dyDescent="0.25">
      <c r="A59" s="59" t="s">
        <v>1824</v>
      </c>
      <c r="B59" s="408"/>
      <c r="C59" s="132" t="s">
        <v>1817</v>
      </c>
      <c r="D59" s="132">
        <v>2</v>
      </c>
      <c r="E59" s="120" t="s">
        <v>1916</v>
      </c>
      <c r="F59" s="410"/>
    </row>
    <row r="60" spans="1:6" x14ac:dyDescent="0.25">
      <c r="A60" s="61" t="s">
        <v>460</v>
      </c>
      <c r="B60" s="62"/>
      <c r="C60" s="137"/>
      <c r="D60" s="137"/>
      <c r="E60" s="127"/>
    </row>
    <row r="61" spans="1:6" s="407" customFormat="1" x14ac:dyDescent="0.25">
      <c r="A61" s="59" t="s">
        <v>1825</v>
      </c>
      <c r="B61" s="406"/>
      <c r="C61" s="118">
        <v>0.3</v>
      </c>
      <c r="D61" s="132">
        <v>0.5</v>
      </c>
      <c r="E61" s="120" t="s">
        <v>1826</v>
      </c>
    </row>
    <row r="62" spans="1:6" s="409" customFormat="1" x14ac:dyDescent="0.25">
      <c r="A62" s="59" t="s">
        <v>1827</v>
      </c>
      <c r="B62" s="408"/>
      <c r="C62" s="118" t="s">
        <v>1817</v>
      </c>
      <c r="D62" s="132">
        <v>3</v>
      </c>
      <c r="E62" s="120" t="s">
        <v>1917</v>
      </c>
    </row>
    <row r="63" spans="1:6" s="409" customFormat="1" x14ac:dyDescent="0.25">
      <c r="A63" s="59" t="s">
        <v>1828</v>
      </c>
      <c r="B63" s="408"/>
      <c r="C63" s="118" t="s">
        <v>1817</v>
      </c>
      <c r="D63" s="132">
        <v>3.5</v>
      </c>
      <c r="E63" s="120" t="s">
        <v>1918</v>
      </c>
    </row>
    <row r="64" spans="1:6" x14ac:dyDescent="0.25">
      <c r="A64" s="59" t="s">
        <v>744</v>
      </c>
      <c r="B64" s="60"/>
      <c r="C64" s="118">
        <v>2</v>
      </c>
      <c r="D64" s="132">
        <v>2</v>
      </c>
      <c r="E64" s="120" t="s">
        <v>746</v>
      </c>
    </row>
    <row r="65" spans="1:6" x14ac:dyDescent="0.25">
      <c r="A65" s="59" t="s">
        <v>744</v>
      </c>
      <c r="B65" s="60"/>
      <c r="C65" s="118">
        <v>0.3</v>
      </c>
      <c r="D65" s="132">
        <v>0.3</v>
      </c>
      <c r="E65" s="120" t="s">
        <v>745</v>
      </c>
    </row>
    <row r="66" spans="1:6" x14ac:dyDescent="0.25">
      <c r="A66" s="59" t="s">
        <v>1925</v>
      </c>
      <c r="B66" s="60"/>
      <c r="C66" s="118">
        <v>2</v>
      </c>
      <c r="D66" s="132">
        <v>2</v>
      </c>
      <c r="E66" s="120" t="s">
        <v>747</v>
      </c>
      <c r="F66" s="150"/>
    </row>
    <row r="67" spans="1:6" x14ac:dyDescent="0.25">
      <c r="A67" s="59" t="s">
        <v>463</v>
      </c>
      <c r="B67" s="60"/>
      <c r="C67" s="118">
        <v>0.7</v>
      </c>
      <c r="D67" s="132">
        <v>0.7</v>
      </c>
      <c r="E67" s="120" t="s">
        <v>455</v>
      </c>
    </row>
    <row r="68" spans="1:6" x14ac:dyDescent="0.25">
      <c r="A68" s="59" t="s">
        <v>464</v>
      </c>
      <c r="B68" s="60"/>
      <c r="C68" s="118">
        <v>1</v>
      </c>
      <c r="D68" s="132">
        <v>1</v>
      </c>
      <c r="E68" s="120" t="s">
        <v>455</v>
      </c>
    </row>
    <row r="69" spans="1:6" x14ac:dyDescent="0.25">
      <c r="A69" s="59" t="s">
        <v>1926</v>
      </c>
      <c r="B69" s="60"/>
      <c r="C69" s="118">
        <v>0.3</v>
      </c>
      <c r="D69" s="132">
        <v>0.3</v>
      </c>
      <c r="E69" s="120" t="s">
        <v>455</v>
      </c>
    </row>
    <row r="70" spans="1:6" x14ac:dyDescent="0.25">
      <c r="A70" s="59" t="s">
        <v>465</v>
      </c>
      <c r="B70" s="60"/>
      <c r="C70" s="118">
        <v>3.7</v>
      </c>
      <c r="D70" s="132">
        <v>2.5</v>
      </c>
      <c r="E70" s="120" t="s">
        <v>466</v>
      </c>
      <c r="F70" s="150"/>
    </row>
    <row r="71" spans="1:6" x14ac:dyDescent="0.25">
      <c r="A71" s="59" t="s">
        <v>748</v>
      </c>
      <c r="B71" s="60"/>
      <c r="C71" s="118">
        <v>0.1</v>
      </c>
      <c r="D71" s="132">
        <v>0.1</v>
      </c>
      <c r="E71" s="120" t="s">
        <v>455</v>
      </c>
    </row>
    <row r="72" spans="1:6" x14ac:dyDescent="0.25">
      <c r="A72" s="59" t="s">
        <v>467</v>
      </c>
      <c r="B72" s="60"/>
      <c r="C72" s="118">
        <v>1</v>
      </c>
      <c r="D72" s="132">
        <v>1</v>
      </c>
      <c r="E72" s="120" t="s">
        <v>461</v>
      </c>
    </row>
    <row r="73" spans="1:6" x14ac:dyDescent="0.25">
      <c r="A73" s="59" t="s">
        <v>749</v>
      </c>
      <c r="B73" s="60"/>
      <c r="C73" s="118">
        <v>0.5</v>
      </c>
      <c r="D73" s="132">
        <v>0.5</v>
      </c>
      <c r="E73" s="120" t="s">
        <v>462</v>
      </c>
    </row>
    <row r="74" spans="1:6" x14ac:dyDescent="0.25">
      <c r="A74" s="59" t="s">
        <v>750</v>
      </c>
      <c r="B74" s="60"/>
      <c r="C74" s="118">
        <v>1</v>
      </c>
      <c r="D74" s="132">
        <v>1</v>
      </c>
      <c r="E74" s="120" t="s">
        <v>462</v>
      </c>
    </row>
    <row r="75" spans="1:6" s="409" customFormat="1" x14ac:dyDescent="0.25">
      <c r="A75" s="59" t="s">
        <v>1829</v>
      </c>
      <c r="B75" s="408"/>
      <c r="C75" s="118" t="s">
        <v>1817</v>
      </c>
      <c r="D75" s="132">
        <v>2</v>
      </c>
      <c r="E75" s="120" t="s">
        <v>1919</v>
      </c>
    </row>
    <row r="76" spans="1:6" x14ac:dyDescent="0.25">
      <c r="A76" s="59" t="s">
        <v>468</v>
      </c>
      <c r="B76" s="60"/>
      <c r="C76" s="118">
        <v>1</v>
      </c>
      <c r="D76" s="132">
        <v>1</v>
      </c>
      <c r="E76" s="120" t="s">
        <v>461</v>
      </c>
    </row>
    <row r="77" spans="1:6" x14ac:dyDescent="0.25">
      <c r="A77" s="59" t="s">
        <v>469</v>
      </c>
      <c r="B77" s="60"/>
      <c r="C77" s="118">
        <v>1.6</v>
      </c>
      <c r="D77" s="132">
        <v>2</v>
      </c>
      <c r="E77" s="120" t="s">
        <v>455</v>
      </c>
    </row>
    <row r="78" spans="1:6" x14ac:dyDescent="0.25">
      <c r="A78" s="59" t="s">
        <v>1927</v>
      </c>
      <c r="B78" s="60"/>
      <c r="C78" s="118">
        <v>1.5</v>
      </c>
      <c r="D78" s="132">
        <v>1.5</v>
      </c>
      <c r="E78" s="120" t="s">
        <v>455</v>
      </c>
      <c r="F78" s="150"/>
    </row>
    <row r="79" spans="1:6" x14ac:dyDescent="0.25">
      <c r="A79" s="418" t="s">
        <v>470</v>
      </c>
      <c r="B79" s="60"/>
      <c r="C79" s="118">
        <v>0.8</v>
      </c>
      <c r="D79" s="132">
        <v>2</v>
      </c>
      <c r="E79" s="120" t="s">
        <v>1916</v>
      </c>
      <c r="F79" s="150"/>
    </row>
    <row r="80" spans="1:6" x14ac:dyDescent="0.25">
      <c r="A80" s="59" t="s">
        <v>1840</v>
      </c>
      <c r="B80" s="60"/>
      <c r="C80" s="118">
        <v>1</v>
      </c>
      <c r="D80" s="132">
        <v>1</v>
      </c>
      <c r="E80" s="120" t="s">
        <v>455</v>
      </c>
    </row>
    <row r="81" spans="1:6" x14ac:dyDescent="0.25">
      <c r="A81" s="59" t="s">
        <v>471</v>
      </c>
      <c r="B81" s="60"/>
      <c r="C81" s="118">
        <v>0.3</v>
      </c>
      <c r="D81" s="132">
        <v>0.3</v>
      </c>
      <c r="E81" s="120" t="s">
        <v>455</v>
      </c>
    </row>
    <row r="82" spans="1:6" x14ac:dyDescent="0.25">
      <c r="A82" s="59" t="s">
        <v>472</v>
      </c>
      <c r="B82" s="60"/>
      <c r="C82" s="118">
        <v>3</v>
      </c>
      <c r="D82" s="132">
        <v>3</v>
      </c>
      <c r="E82" s="120" t="s">
        <v>461</v>
      </c>
      <c r="F82" s="150"/>
    </row>
    <row r="83" spans="1:6" x14ac:dyDescent="0.25">
      <c r="A83" s="61" t="s">
        <v>473</v>
      </c>
      <c r="B83" s="62"/>
      <c r="C83" s="138"/>
      <c r="D83" s="138"/>
      <c r="E83" s="127"/>
    </row>
    <row r="84" spans="1:6" s="141" customFormat="1" x14ac:dyDescent="0.25">
      <c r="A84" s="142" t="s">
        <v>751</v>
      </c>
      <c r="B84" s="140"/>
      <c r="C84" s="143">
        <v>3</v>
      </c>
      <c r="D84" s="143">
        <v>3</v>
      </c>
      <c r="E84" s="144" t="s">
        <v>758</v>
      </c>
      <c r="F84"/>
    </row>
    <row r="85" spans="1:6" s="141" customFormat="1" x14ac:dyDescent="0.25">
      <c r="A85" s="142" t="s">
        <v>752</v>
      </c>
      <c r="B85" s="140"/>
      <c r="C85" s="143">
        <v>2.5</v>
      </c>
      <c r="D85" s="143">
        <v>2.5</v>
      </c>
      <c r="E85" s="144" t="s">
        <v>461</v>
      </c>
      <c r="F85"/>
    </row>
    <row r="86" spans="1:6" s="141" customFormat="1" x14ac:dyDescent="0.25">
      <c r="A86" s="142" t="s">
        <v>753</v>
      </c>
      <c r="B86" s="140"/>
      <c r="C86" s="143">
        <v>2</v>
      </c>
      <c r="D86" s="143">
        <v>2</v>
      </c>
      <c r="E86" s="144" t="s">
        <v>461</v>
      </c>
      <c r="F86"/>
    </row>
    <row r="87" spans="1:6" s="141" customFormat="1" x14ac:dyDescent="0.25">
      <c r="A87" s="142" t="s">
        <v>754</v>
      </c>
      <c r="B87" s="140"/>
      <c r="C87" s="143">
        <v>3</v>
      </c>
      <c r="D87" s="143">
        <v>3</v>
      </c>
      <c r="E87" s="144" t="s">
        <v>455</v>
      </c>
      <c r="F87"/>
    </row>
    <row r="88" spans="1:6" s="413" customFormat="1" x14ac:dyDescent="0.25">
      <c r="A88" s="142" t="s">
        <v>1841</v>
      </c>
      <c r="B88" s="412"/>
      <c r="C88" s="118" t="s">
        <v>1817</v>
      </c>
      <c r="D88" s="143">
        <v>2.5</v>
      </c>
      <c r="E88" s="144" t="s">
        <v>1920</v>
      </c>
      <c r="F88" s="409"/>
    </row>
    <row r="89" spans="1:6" s="141" customFormat="1" x14ac:dyDescent="0.25">
      <c r="A89" s="142" t="s">
        <v>755</v>
      </c>
      <c r="B89" s="140"/>
      <c r="C89" s="143">
        <v>2.5</v>
      </c>
      <c r="D89" s="143">
        <v>2.5</v>
      </c>
      <c r="E89" s="144" t="s">
        <v>455</v>
      </c>
      <c r="F89"/>
    </row>
    <row r="90" spans="1:6" s="413" customFormat="1" x14ac:dyDescent="0.25">
      <c r="A90" s="142" t="s">
        <v>1842</v>
      </c>
      <c r="B90" s="412"/>
      <c r="C90" s="118" t="s">
        <v>1817</v>
      </c>
      <c r="D90" s="143">
        <v>2</v>
      </c>
      <c r="E90" s="144" t="s">
        <v>1916</v>
      </c>
      <c r="F90" s="409"/>
    </row>
    <row r="91" spans="1:6" s="413" customFormat="1" x14ac:dyDescent="0.25">
      <c r="A91" s="142" t="s">
        <v>1843</v>
      </c>
      <c r="B91" s="412"/>
      <c r="C91" s="118" t="s">
        <v>1817</v>
      </c>
      <c r="D91" s="143">
        <v>8</v>
      </c>
      <c r="E91" s="144" t="s">
        <v>1916</v>
      </c>
      <c r="F91" s="409"/>
    </row>
    <row r="92" spans="1:6" s="413" customFormat="1" x14ac:dyDescent="0.25">
      <c r="A92" s="142" t="s">
        <v>1844</v>
      </c>
      <c r="B92" s="412"/>
      <c r="C92" s="118" t="s">
        <v>1817</v>
      </c>
      <c r="D92" s="143">
        <v>2</v>
      </c>
      <c r="E92" s="144" t="s">
        <v>1916</v>
      </c>
      <c r="F92" s="409"/>
    </row>
    <row r="93" spans="1:6" s="141" customFormat="1" x14ac:dyDescent="0.25">
      <c r="A93" s="142" t="s">
        <v>756</v>
      </c>
      <c r="B93" s="140"/>
      <c r="C93" s="143">
        <v>2.5</v>
      </c>
      <c r="D93" s="143">
        <v>2.5</v>
      </c>
      <c r="E93" s="144" t="s">
        <v>461</v>
      </c>
      <c r="F93"/>
    </row>
    <row r="94" spans="1:6" s="141" customFormat="1" x14ac:dyDescent="0.25">
      <c r="A94" s="142" t="s">
        <v>757</v>
      </c>
      <c r="B94" s="140"/>
      <c r="C94" s="143">
        <v>2.5</v>
      </c>
      <c r="D94" s="143">
        <v>2.5</v>
      </c>
      <c r="E94" s="144" t="s">
        <v>758</v>
      </c>
      <c r="F94"/>
    </row>
    <row r="95" spans="1:6" s="413" customFormat="1" x14ac:dyDescent="0.25">
      <c r="A95" s="142" t="s">
        <v>1845</v>
      </c>
      <c r="B95" s="412"/>
      <c r="C95" s="118" t="s">
        <v>1817</v>
      </c>
      <c r="D95" s="143">
        <v>3</v>
      </c>
      <c r="E95" s="144" t="s">
        <v>1921</v>
      </c>
      <c r="F95" s="409"/>
    </row>
    <row r="96" spans="1:6" x14ac:dyDescent="0.25">
      <c r="A96" s="59" t="s">
        <v>474</v>
      </c>
      <c r="B96" s="60"/>
      <c r="C96" s="118">
        <v>2</v>
      </c>
      <c r="D96" s="132">
        <v>2.5</v>
      </c>
      <c r="E96" s="120" t="s">
        <v>455</v>
      </c>
      <c r="F96" s="150"/>
    </row>
    <row r="97" spans="1:6" x14ac:dyDescent="0.25">
      <c r="A97" s="59" t="s">
        <v>475</v>
      </c>
      <c r="B97" s="60"/>
      <c r="C97" s="118">
        <v>2</v>
      </c>
      <c r="D97" s="132">
        <v>2.5</v>
      </c>
      <c r="E97" s="120" t="s">
        <v>455</v>
      </c>
    </row>
    <row r="98" spans="1:6" x14ac:dyDescent="0.25">
      <c r="A98" s="59" t="s">
        <v>476</v>
      </c>
      <c r="B98" s="60"/>
      <c r="C98" s="118">
        <v>3</v>
      </c>
      <c r="D98" s="132">
        <v>3</v>
      </c>
      <c r="E98" s="120" t="s">
        <v>455</v>
      </c>
      <c r="F98" s="150"/>
    </row>
    <row r="99" spans="1:6" s="413" customFormat="1" x14ac:dyDescent="0.25">
      <c r="A99" s="142" t="s">
        <v>1846</v>
      </c>
      <c r="B99" s="412"/>
      <c r="C99" s="118" t="s">
        <v>1817</v>
      </c>
      <c r="D99" s="143">
        <v>4.5</v>
      </c>
      <c r="E99" s="144" t="s">
        <v>1916</v>
      </c>
      <c r="F99" s="409"/>
    </row>
    <row r="100" spans="1:6" x14ac:dyDescent="0.25">
      <c r="A100" s="59" t="s">
        <v>477</v>
      </c>
      <c r="B100" s="60"/>
      <c r="C100" s="118">
        <v>3</v>
      </c>
      <c r="D100" s="132">
        <v>3</v>
      </c>
      <c r="E100" s="120" t="s">
        <v>455</v>
      </c>
      <c r="F100" s="150"/>
    </row>
    <row r="101" spans="1:6" x14ac:dyDescent="0.25">
      <c r="A101" s="59" t="s">
        <v>478</v>
      </c>
      <c r="B101" s="60"/>
      <c r="C101" s="118">
        <v>0.2</v>
      </c>
      <c r="D101" s="132">
        <v>0.3</v>
      </c>
      <c r="E101" s="120" t="s">
        <v>455</v>
      </c>
      <c r="F101" s="150"/>
    </row>
    <row r="102" spans="1:6" x14ac:dyDescent="0.25">
      <c r="A102" s="59" t="s">
        <v>479</v>
      </c>
      <c r="B102" s="60"/>
      <c r="C102" s="118">
        <v>3</v>
      </c>
      <c r="D102" s="132">
        <v>3</v>
      </c>
      <c r="E102" s="120" t="s">
        <v>480</v>
      </c>
      <c r="F102" s="150"/>
    </row>
    <row r="103" spans="1:6" x14ac:dyDescent="0.25">
      <c r="A103" s="145" t="s">
        <v>759</v>
      </c>
      <c r="B103" s="146"/>
      <c r="C103" s="147">
        <v>2.5</v>
      </c>
      <c r="D103" s="147">
        <v>2.5</v>
      </c>
      <c r="E103" s="148" t="s">
        <v>455</v>
      </c>
    </row>
    <row r="104" spans="1:6" x14ac:dyDescent="0.25">
      <c r="A104" s="145" t="s">
        <v>760</v>
      </c>
      <c r="B104" s="146"/>
      <c r="C104" s="147">
        <v>0.2</v>
      </c>
      <c r="D104" s="147">
        <v>0.2</v>
      </c>
      <c r="E104" s="148" t="s">
        <v>455</v>
      </c>
    </row>
    <row r="105" spans="1:6" x14ac:dyDescent="0.25">
      <c r="A105" s="145" t="s">
        <v>761</v>
      </c>
      <c r="B105" s="146"/>
      <c r="C105" s="147">
        <v>0.2</v>
      </c>
      <c r="D105" s="147">
        <v>0.2</v>
      </c>
      <c r="E105" s="148" t="s">
        <v>455</v>
      </c>
    </row>
    <row r="106" spans="1:6" ht="15.75" thickBot="1" x14ac:dyDescent="0.3">
      <c r="A106" s="64" t="s">
        <v>481</v>
      </c>
      <c r="B106" s="65"/>
      <c r="C106" s="139">
        <v>3</v>
      </c>
      <c r="D106" s="572">
        <v>3.5</v>
      </c>
      <c r="E106" s="128" t="s">
        <v>455</v>
      </c>
    </row>
    <row r="107" spans="1:6" ht="14.25" customHeight="1" x14ac:dyDescent="0.25">
      <c r="A107" s="414" t="s">
        <v>1847</v>
      </c>
      <c r="B107" s="415"/>
      <c r="C107" s="416"/>
      <c r="D107" s="416"/>
      <c r="E107" s="417"/>
    </row>
    <row r="108" spans="1:6" s="409" customFormat="1" x14ac:dyDescent="0.25">
      <c r="A108" s="573" t="s">
        <v>1848</v>
      </c>
      <c r="B108" s="146"/>
      <c r="C108" s="574" t="s">
        <v>1817</v>
      </c>
      <c r="D108" s="574">
        <v>1.5</v>
      </c>
      <c r="E108" s="148" t="s">
        <v>1916</v>
      </c>
    </row>
    <row r="109" spans="1:6" s="409" customFormat="1" x14ac:dyDescent="0.25">
      <c r="A109" s="573" t="s">
        <v>1849</v>
      </c>
      <c r="B109" s="146"/>
      <c r="C109" s="574" t="s">
        <v>1817</v>
      </c>
      <c r="D109" s="574">
        <v>2.5</v>
      </c>
      <c r="E109" s="148" t="s">
        <v>1916</v>
      </c>
    </row>
    <row r="110" spans="1:6" s="409" customFormat="1" x14ac:dyDescent="0.25">
      <c r="A110" s="575" t="s">
        <v>1850</v>
      </c>
      <c r="B110" s="60"/>
      <c r="C110" s="118" t="s">
        <v>1817</v>
      </c>
      <c r="D110" s="118">
        <v>3</v>
      </c>
      <c r="E110" s="148" t="s">
        <v>1916</v>
      </c>
    </row>
    <row r="111" spans="1:6" s="409" customFormat="1" x14ac:dyDescent="0.25">
      <c r="A111" s="575" t="s">
        <v>1851</v>
      </c>
      <c r="B111" s="60"/>
      <c r="C111" s="118" t="s">
        <v>1817</v>
      </c>
      <c r="D111" s="118">
        <v>3.5</v>
      </c>
      <c r="E111" s="148" t="s">
        <v>1916</v>
      </c>
    </row>
    <row r="112" spans="1:6" s="409" customFormat="1" x14ac:dyDescent="0.25">
      <c r="A112" s="575" t="s">
        <v>1852</v>
      </c>
      <c r="B112" s="60"/>
      <c r="C112" s="118" t="s">
        <v>1817</v>
      </c>
      <c r="D112" s="118">
        <v>3</v>
      </c>
      <c r="E112" s="148" t="s">
        <v>1916</v>
      </c>
    </row>
    <row r="113" spans="1:5" s="409" customFormat="1" x14ac:dyDescent="0.25">
      <c r="A113" s="575" t="s">
        <v>1853</v>
      </c>
      <c r="B113" s="60"/>
      <c r="C113" s="118" t="s">
        <v>1817</v>
      </c>
      <c r="D113" s="118">
        <v>5</v>
      </c>
      <c r="E113" s="148" t="s">
        <v>1916</v>
      </c>
    </row>
    <row r="114" spans="1:5" s="409" customFormat="1" x14ac:dyDescent="0.25">
      <c r="A114" s="575" t="s">
        <v>1854</v>
      </c>
      <c r="B114" s="60"/>
      <c r="C114" s="118" t="s">
        <v>1817</v>
      </c>
      <c r="D114" s="118">
        <v>4</v>
      </c>
      <c r="E114" s="148" t="s">
        <v>1916</v>
      </c>
    </row>
    <row r="115" spans="1:5" s="409" customFormat="1" x14ac:dyDescent="0.25">
      <c r="A115" s="575" t="s">
        <v>1855</v>
      </c>
      <c r="B115" s="60"/>
      <c r="C115" s="118" t="s">
        <v>1817</v>
      </c>
      <c r="D115" s="118">
        <v>4</v>
      </c>
      <c r="E115" s="148" t="s">
        <v>1916</v>
      </c>
    </row>
    <row r="116" spans="1:5" s="409" customFormat="1" x14ac:dyDescent="0.25">
      <c r="A116" s="575" t="s">
        <v>1856</v>
      </c>
      <c r="B116" s="60"/>
      <c r="C116" s="118" t="s">
        <v>1817</v>
      </c>
      <c r="D116" s="118">
        <v>3</v>
      </c>
      <c r="E116" s="148" t="s">
        <v>1916</v>
      </c>
    </row>
    <row r="117" spans="1:5" s="409" customFormat="1" ht="15.75" thickBot="1" x14ac:dyDescent="0.3">
      <c r="A117" s="577" t="s">
        <v>1857</v>
      </c>
      <c r="B117" s="65"/>
      <c r="C117" s="139" t="s">
        <v>1817</v>
      </c>
      <c r="D117" s="139">
        <v>5</v>
      </c>
      <c r="E117" s="578" t="s">
        <v>1916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zoomScaleNormal="100" workbookViewId="0">
      <pane xSplit="1" ySplit="2" topLeftCell="B3" activePane="bottomRight" state="frozen"/>
      <selection activeCell="K139" sqref="K139"/>
      <selection pane="topRight" activeCell="K139" sqref="K139"/>
      <selection pane="bottomLeft" activeCell="K139" sqref="K139"/>
      <selection pane="bottomRight" activeCell="E15" sqref="E15"/>
    </sheetView>
  </sheetViews>
  <sheetFormatPr baseColWidth="10" defaultColWidth="11.42578125" defaultRowHeight="15" x14ac:dyDescent="0.25"/>
  <cols>
    <col min="1" max="1" width="56.140625" style="149" customWidth="1"/>
    <col min="2" max="2" width="22.5703125" style="149" customWidth="1"/>
    <col min="3" max="3" width="20.85546875" style="149" bestFit="1" customWidth="1"/>
    <col min="4" max="4" width="6" style="149" bestFit="1" customWidth="1"/>
    <col min="5" max="5" width="20.85546875" style="149" bestFit="1" customWidth="1"/>
    <col min="6" max="6" width="20.85546875" style="149" customWidth="1"/>
    <col min="7" max="7" width="11.140625" style="149" customWidth="1"/>
    <col min="8" max="8" width="20.85546875" style="149" customWidth="1"/>
    <col min="9" max="9" width="11.42578125" style="149"/>
    <col min="10" max="10" width="49.28515625" style="149" customWidth="1"/>
    <col min="11" max="16384" width="11.42578125" style="149"/>
  </cols>
  <sheetData>
    <row r="1" spans="1:10" ht="16.5" thickBot="1" x14ac:dyDescent="0.3">
      <c r="A1" s="639" t="s">
        <v>1915</v>
      </c>
      <c r="B1" s="640"/>
      <c r="C1" s="640"/>
      <c r="D1" s="640"/>
      <c r="E1" s="640"/>
      <c r="F1" s="640"/>
      <c r="G1" s="640"/>
      <c r="H1" s="640"/>
      <c r="I1" s="640"/>
      <c r="J1" s="641"/>
    </row>
    <row r="2" spans="1:10" ht="45" x14ac:dyDescent="0.25">
      <c r="A2" s="579" t="s">
        <v>0</v>
      </c>
      <c r="B2" s="558" t="s">
        <v>1</v>
      </c>
      <c r="C2" s="559" t="s">
        <v>727</v>
      </c>
      <c r="D2" s="560" t="s">
        <v>2</v>
      </c>
      <c r="E2" s="561" t="s">
        <v>728</v>
      </c>
      <c r="F2" s="561" t="s">
        <v>1063</v>
      </c>
      <c r="G2" s="561" t="s">
        <v>2</v>
      </c>
      <c r="H2" s="561" t="s">
        <v>1064</v>
      </c>
      <c r="I2" s="562" t="s">
        <v>3</v>
      </c>
      <c r="J2" s="580" t="s">
        <v>4</v>
      </c>
    </row>
    <row r="3" spans="1:10" x14ac:dyDescent="0.25">
      <c r="A3" s="359" t="s">
        <v>215</v>
      </c>
      <c r="B3" s="4" t="s">
        <v>20</v>
      </c>
      <c r="C3" s="152"/>
      <c r="D3" s="5"/>
      <c r="E3" s="5"/>
      <c r="F3" s="5"/>
      <c r="G3" s="5"/>
      <c r="H3" s="5"/>
      <c r="I3" s="11"/>
      <c r="J3" s="337"/>
    </row>
    <row r="4" spans="1:10" ht="24" x14ac:dyDescent="0.25">
      <c r="A4" s="76" t="s">
        <v>970</v>
      </c>
      <c r="B4" s="4" t="s">
        <v>20</v>
      </c>
      <c r="C4" s="5">
        <v>96.305000000000007</v>
      </c>
      <c r="D4" s="29">
        <v>0</v>
      </c>
      <c r="E4" s="5">
        <v>96.305000000000007</v>
      </c>
      <c r="F4" s="5">
        <v>99.00500000000001</v>
      </c>
      <c r="G4" s="5"/>
      <c r="H4" s="5">
        <v>99.01</v>
      </c>
      <c r="I4" s="11" t="s">
        <v>8</v>
      </c>
      <c r="J4" s="337"/>
    </row>
    <row r="5" spans="1:10" x14ac:dyDescent="0.25">
      <c r="A5" s="76" t="s">
        <v>971</v>
      </c>
      <c r="B5" s="4" t="s">
        <v>20</v>
      </c>
      <c r="C5" s="5">
        <v>34.896400000000007</v>
      </c>
      <c r="D5" s="29">
        <v>0</v>
      </c>
      <c r="E5" s="5">
        <v>34.896400000000007</v>
      </c>
      <c r="F5" s="5">
        <v>35.877200000000002</v>
      </c>
      <c r="G5" s="5"/>
      <c r="H5" s="5">
        <v>35.877200000000002</v>
      </c>
      <c r="I5" s="11" t="s">
        <v>8</v>
      </c>
      <c r="J5" s="337"/>
    </row>
    <row r="6" spans="1:10" x14ac:dyDescent="0.25">
      <c r="A6" s="76" t="s">
        <v>972</v>
      </c>
      <c r="B6" s="4" t="s">
        <v>20</v>
      </c>
      <c r="C6" s="5">
        <v>72.100000000000009</v>
      </c>
      <c r="D6" s="29">
        <v>0</v>
      </c>
      <c r="E6" s="5">
        <v>72.100000000000009</v>
      </c>
      <c r="F6" s="5">
        <v>74.118799999999993</v>
      </c>
      <c r="G6" s="5"/>
      <c r="H6" s="5">
        <v>74.118799999999993</v>
      </c>
      <c r="I6" s="11" t="s">
        <v>8</v>
      </c>
      <c r="J6" s="337"/>
    </row>
    <row r="7" spans="1:10" x14ac:dyDescent="0.25">
      <c r="A7" s="76" t="s">
        <v>1858</v>
      </c>
      <c r="B7" s="4" t="s">
        <v>20</v>
      </c>
      <c r="C7" s="5">
        <v>60</v>
      </c>
      <c r="D7" s="29"/>
      <c r="E7" s="5">
        <v>60</v>
      </c>
      <c r="F7" s="5">
        <v>60</v>
      </c>
      <c r="G7" s="5"/>
      <c r="H7" s="5">
        <v>60</v>
      </c>
      <c r="I7" s="11"/>
      <c r="J7" s="337"/>
    </row>
    <row r="8" spans="1:10" x14ac:dyDescent="0.25">
      <c r="A8" s="76" t="s">
        <v>225</v>
      </c>
      <c r="B8" s="4" t="s">
        <v>20</v>
      </c>
      <c r="C8" s="5">
        <v>620</v>
      </c>
      <c r="D8" s="29">
        <v>0</v>
      </c>
      <c r="E8" s="5">
        <v>620</v>
      </c>
      <c r="F8" s="5">
        <v>637.36</v>
      </c>
      <c r="G8" s="5"/>
      <c r="H8" s="5">
        <v>637.36</v>
      </c>
      <c r="I8" s="11" t="s">
        <v>8</v>
      </c>
      <c r="J8" s="337"/>
    </row>
    <row r="9" spans="1:10" x14ac:dyDescent="0.25">
      <c r="A9" s="359" t="s">
        <v>201</v>
      </c>
      <c r="B9" s="4" t="s">
        <v>20</v>
      </c>
      <c r="C9" s="5"/>
      <c r="D9" s="29"/>
      <c r="E9" s="5"/>
      <c r="F9" s="5"/>
      <c r="G9" s="5"/>
      <c r="H9" s="5"/>
      <c r="I9" s="11"/>
      <c r="J9" s="337"/>
    </row>
    <row r="10" spans="1:10" ht="24" x14ac:dyDescent="0.25">
      <c r="A10" s="360" t="s">
        <v>973</v>
      </c>
      <c r="B10" s="4" t="s">
        <v>20</v>
      </c>
      <c r="C10" s="5">
        <v>150</v>
      </c>
      <c r="D10" s="29">
        <v>0</v>
      </c>
      <c r="E10" s="5">
        <v>150</v>
      </c>
      <c r="F10" s="5">
        <v>180</v>
      </c>
      <c r="G10" s="5"/>
      <c r="H10" s="5">
        <v>180</v>
      </c>
      <c r="I10" s="11" t="s">
        <v>8</v>
      </c>
      <c r="J10" s="337" t="s">
        <v>1859</v>
      </c>
    </row>
    <row r="11" spans="1:10" ht="24" x14ac:dyDescent="0.25">
      <c r="A11" s="360" t="s">
        <v>226</v>
      </c>
      <c r="B11" s="4" t="s">
        <v>20</v>
      </c>
      <c r="C11" s="5">
        <v>304</v>
      </c>
      <c r="D11" s="29">
        <v>0</v>
      </c>
      <c r="E11" s="5">
        <v>304</v>
      </c>
      <c r="F11" s="5">
        <v>304</v>
      </c>
      <c r="G11" s="5"/>
      <c r="H11" s="5">
        <v>304</v>
      </c>
      <c r="I11" s="11" t="s">
        <v>8</v>
      </c>
      <c r="J11" s="337"/>
    </row>
    <row r="12" spans="1:10" ht="24" x14ac:dyDescent="0.25">
      <c r="A12" s="360" t="s">
        <v>974</v>
      </c>
      <c r="B12" s="4" t="s">
        <v>20</v>
      </c>
      <c r="C12" s="5">
        <v>412</v>
      </c>
      <c r="D12" s="29">
        <v>0</v>
      </c>
      <c r="E12" s="5">
        <v>412</v>
      </c>
      <c r="F12" s="5">
        <v>350</v>
      </c>
      <c r="G12" s="5"/>
      <c r="H12" s="5">
        <v>350</v>
      </c>
      <c r="I12" s="11" t="s">
        <v>8</v>
      </c>
      <c r="J12" s="337"/>
    </row>
    <row r="13" spans="1:10" x14ac:dyDescent="0.25">
      <c r="A13" s="360" t="s">
        <v>975</v>
      </c>
      <c r="B13" s="4" t="s">
        <v>20</v>
      </c>
      <c r="C13" s="5">
        <v>198.82089999999999</v>
      </c>
      <c r="D13" s="29">
        <v>0</v>
      </c>
      <c r="E13" s="5">
        <v>198.82089999999999</v>
      </c>
      <c r="F13" s="5">
        <v>199</v>
      </c>
      <c r="G13" s="5"/>
      <c r="H13" s="5">
        <v>199</v>
      </c>
      <c r="I13" s="11" t="s">
        <v>8</v>
      </c>
      <c r="J13" s="337"/>
    </row>
    <row r="14" spans="1:10" ht="24" x14ac:dyDescent="0.25">
      <c r="A14" s="360" t="s">
        <v>1877</v>
      </c>
      <c r="B14" s="4" t="s">
        <v>20</v>
      </c>
      <c r="C14" s="5">
        <v>144</v>
      </c>
      <c r="D14" s="29">
        <v>0</v>
      </c>
      <c r="E14" s="5">
        <v>144</v>
      </c>
      <c r="F14" s="5">
        <v>220</v>
      </c>
      <c r="G14" s="5"/>
      <c r="H14" s="5">
        <v>220</v>
      </c>
      <c r="I14" s="11" t="s">
        <v>8</v>
      </c>
      <c r="J14" s="337"/>
    </row>
    <row r="15" spans="1:10" ht="24" x14ac:dyDescent="0.25">
      <c r="A15" s="360" t="s">
        <v>1878</v>
      </c>
      <c r="B15" s="4"/>
      <c r="C15" s="5"/>
      <c r="D15" s="29"/>
      <c r="E15" s="5"/>
      <c r="F15" s="5">
        <v>198</v>
      </c>
      <c r="G15" s="5"/>
      <c r="H15" s="5">
        <v>198</v>
      </c>
      <c r="I15" s="11"/>
      <c r="J15" s="337"/>
    </row>
    <row r="16" spans="1:10" ht="24" x14ac:dyDescent="0.25">
      <c r="A16" s="360" t="s">
        <v>1879</v>
      </c>
      <c r="B16" s="4"/>
      <c r="C16" s="5"/>
      <c r="D16" s="29"/>
      <c r="E16" s="5"/>
      <c r="F16" s="5">
        <v>150</v>
      </c>
      <c r="G16" s="5"/>
      <c r="H16" s="5">
        <v>150</v>
      </c>
      <c r="I16" s="11"/>
      <c r="J16" s="337"/>
    </row>
    <row r="17" spans="1:10" x14ac:dyDescent="0.25">
      <c r="A17" s="360" t="s">
        <v>1880</v>
      </c>
      <c r="B17" s="4" t="s">
        <v>20</v>
      </c>
      <c r="C17" s="5">
        <v>2606.0648000000001</v>
      </c>
      <c r="D17" s="29">
        <v>0</v>
      </c>
      <c r="E17" s="5">
        <v>2606.0648000000001</v>
      </c>
      <c r="F17" s="5">
        <v>3040</v>
      </c>
      <c r="G17" s="5"/>
      <c r="H17" s="5">
        <v>3040</v>
      </c>
      <c r="I17" s="11" t="s">
        <v>8</v>
      </c>
      <c r="J17" s="337" t="s">
        <v>1881</v>
      </c>
    </row>
    <row r="18" spans="1:10" ht="24" x14ac:dyDescent="0.25">
      <c r="A18" s="360" t="s">
        <v>1882</v>
      </c>
      <c r="B18" s="4"/>
      <c r="C18" s="5"/>
      <c r="D18" s="29"/>
      <c r="E18" s="5"/>
      <c r="F18" s="5">
        <v>1980</v>
      </c>
      <c r="G18" s="5"/>
      <c r="H18" s="5">
        <v>1980</v>
      </c>
      <c r="I18" s="11"/>
      <c r="J18" s="337" t="s">
        <v>1881</v>
      </c>
    </row>
    <row r="19" spans="1:10" ht="24" x14ac:dyDescent="0.25">
      <c r="A19" s="360" t="s">
        <v>976</v>
      </c>
      <c r="B19" s="4" t="s">
        <v>20</v>
      </c>
      <c r="C19" s="5">
        <v>139.05000000000001</v>
      </c>
      <c r="D19" s="29">
        <v>0</v>
      </c>
      <c r="E19" s="5">
        <v>139.05000000000001</v>
      </c>
      <c r="F19" s="5">
        <v>180</v>
      </c>
      <c r="G19" s="5"/>
      <c r="H19" s="5">
        <v>180</v>
      </c>
      <c r="I19" s="11" t="s">
        <v>8</v>
      </c>
      <c r="J19" s="337"/>
    </row>
    <row r="20" spans="1:10" x14ac:dyDescent="0.25">
      <c r="A20" s="359" t="s">
        <v>977</v>
      </c>
      <c r="B20" s="4" t="s">
        <v>20</v>
      </c>
      <c r="C20" s="5"/>
      <c r="D20" s="29"/>
      <c r="E20" s="5"/>
      <c r="F20" s="5"/>
      <c r="G20" s="5"/>
      <c r="H20" s="5"/>
      <c r="I20" s="11"/>
      <c r="J20" s="337"/>
    </row>
    <row r="21" spans="1:10" ht="24" x14ac:dyDescent="0.25">
      <c r="A21" s="360" t="s">
        <v>973</v>
      </c>
      <c r="B21" s="4" t="s">
        <v>20</v>
      </c>
      <c r="C21" s="5">
        <v>150</v>
      </c>
      <c r="D21" s="29">
        <v>0</v>
      </c>
      <c r="E21" s="5">
        <v>150</v>
      </c>
      <c r="F21" s="5">
        <v>180</v>
      </c>
      <c r="G21" s="5"/>
      <c r="H21" s="5">
        <v>180</v>
      </c>
      <c r="I21" s="11" t="s">
        <v>8</v>
      </c>
      <c r="J21" s="337" t="s">
        <v>1859</v>
      </c>
    </row>
    <row r="22" spans="1:10" ht="36" x14ac:dyDescent="0.25">
      <c r="A22" s="360" t="s">
        <v>978</v>
      </c>
      <c r="B22" s="4" t="s">
        <v>20</v>
      </c>
      <c r="C22" s="5">
        <v>540.75</v>
      </c>
      <c r="D22" s="29">
        <v>0</v>
      </c>
      <c r="E22" s="5">
        <v>540.75</v>
      </c>
      <c r="F22" s="5">
        <v>541</v>
      </c>
      <c r="G22" s="5"/>
      <c r="H22" s="5">
        <v>541</v>
      </c>
      <c r="I22" s="11" t="s">
        <v>8</v>
      </c>
      <c r="J22" s="337"/>
    </row>
    <row r="23" spans="1:10" ht="24" x14ac:dyDescent="0.25">
      <c r="A23" s="360" t="s">
        <v>974</v>
      </c>
      <c r="B23" s="4" t="s">
        <v>20</v>
      </c>
      <c r="C23" s="5">
        <v>710.7</v>
      </c>
      <c r="D23" s="29">
        <v>0</v>
      </c>
      <c r="E23" s="5">
        <v>710.7</v>
      </c>
      <c r="F23" s="548">
        <v>570</v>
      </c>
      <c r="G23" s="548"/>
      <c r="H23" s="548">
        <v>570</v>
      </c>
      <c r="I23" s="11" t="s">
        <v>8</v>
      </c>
      <c r="J23" s="337"/>
    </row>
    <row r="24" spans="1:10" x14ac:dyDescent="0.25">
      <c r="A24" s="360" t="s">
        <v>975</v>
      </c>
      <c r="B24" s="4" t="s">
        <v>20</v>
      </c>
      <c r="C24" s="5">
        <v>349.17</v>
      </c>
      <c r="D24" s="29">
        <v>0</v>
      </c>
      <c r="E24" s="5">
        <v>349.17</v>
      </c>
      <c r="F24" s="549">
        <v>342</v>
      </c>
      <c r="G24" s="549"/>
      <c r="H24" s="549">
        <v>342</v>
      </c>
      <c r="I24" s="11" t="s">
        <v>8</v>
      </c>
      <c r="J24" s="337"/>
    </row>
    <row r="25" spans="1:10" ht="24" x14ac:dyDescent="0.25">
      <c r="A25" s="360" t="s">
        <v>1883</v>
      </c>
      <c r="B25" s="4" t="s">
        <v>20</v>
      </c>
      <c r="C25" s="12">
        <v>4560</v>
      </c>
      <c r="D25" s="29">
        <v>0</v>
      </c>
      <c r="E25" s="12">
        <v>4560</v>
      </c>
      <c r="F25" s="549">
        <v>4869</v>
      </c>
      <c r="G25" s="549"/>
      <c r="H25" s="549">
        <v>4869</v>
      </c>
      <c r="I25" s="11" t="s">
        <v>8</v>
      </c>
      <c r="J25" s="344" t="s">
        <v>1884</v>
      </c>
    </row>
    <row r="26" spans="1:10" ht="24" x14ac:dyDescent="0.25">
      <c r="A26" s="360" t="s">
        <v>1813</v>
      </c>
      <c r="B26" s="4" t="s">
        <v>20</v>
      </c>
      <c r="C26" s="12">
        <v>380</v>
      </c>
      <c r="D26" s="29">
        <v>0</v>
      </c>
      <c r="E26" s="12">
        <v>380</v>
      </c>
      <c r="F26" s="549">
        <v>405.75</v>
      </c>
      <c r="G26" s="549"/>
      <c r="H26" s="549">
        <v>405.75</v>
      </c>
      <c r="I26" s="11" t="s">
        <v>8</v>
      </c>
      <c r="J26" s="344" t="s">
        <v>1885</v>
      </c>
    </row>
    <row r="27" spans="1:10" x14ac:dyDescent="0.25">
      <c r="A27" s="360" t="s">
        <v>1886</v>
      </c>
      <c r="B27" s="4" t="s">
        <v>20</v>
      </c>
      <c r="C27" s="5">
        <v>682.89</v>
      </c>
      <c r="D27" s="29">
        <v>0</v>
      </c>
      <c r="E27" s="5">
        <v>682.89</v>
      </c>
      <c r="F27" s="549">
        <v>600</v>
      </c>
      <c r="G27" s="549"/>
      <c r="H27" s="549">
        <v>600</v>
      </c>
      <c r="I27" s="11" t="s">
        <v>8</v>
      </c>
      <c r="J27" s="337"/>
    </row>
    <row r="28" spans="1:10" x14ac:dyDescent="0.25">
      <c r="A28" s="360" t="s">
        <v>1887</v>
      </c>
      <c r="B28" s="4"/>
      <c r="C28" s="5"/>
      <c r="D28" s="29"/>
      <c r="E28" s="5"/>
      <c r="F28" s="549">
        <v>541</v>
      </c>
      <c r="G28" s="549"/>
      <c r="H28" s="549">
        <v>541</v>
      </c>
      <c r="I28" s="11"/>
      <c r="J28" s="337"/>
    </row>
    <row r="29" spans="1:10" x14ac:dyDescent="0.25">
      <c r="A29" s="360" t="s">
        <v>1888</v>
      </c>
      <c r="B29" s="4"/>
      <c r="C29" s="5"/>
      <c r="D29" s="29"/>
      <c r="E29" s="5"/>
      <c r="F29" s="549">
        <v>342</v>
      </c>
      <c r="G29" s="549"/>
      <c r="H29" s="549">
        <v>342</v>
      </c>
      <c r="I29" s="11"/>
      <c r="J29" s="337"/>
    </row>
    <row r="30" spans="1:10" ht="24" x14ac:dyDescent="0.25">
      <c r="A30" s="360" t="s">
        <v>1889</v>
      </c>
      <c r="B30" s="4" t="s">
        <v>20</v>
      </c>
      <c r="C30" s="5">
        <v>197.76</v>
      </c>
      <c r="D30" s="29">
        <v>0</v>
      </c>
      <c r="E30" s="5">
        <v>197.76</v>
      </c>
      <c r="F30" s="5">
        <v>220</v>
      </c>
      <c r="G30" s="5"/>
      <c r="H30" s="5">
        <v>220</v>
      </c>
      <c r="I30" s="11" t="s">
        <v>8</v>
      </c>
      <c r="J30" s="337"/>
    </row>
    <row r="31" spans="1:10" ht="24" x14ac:dyDescent="0.25">
      <c r="A31" s="360" t="s">
        <v>1890</v>
      </c>
      <c r="B31" s="4"/>
      <c r="C31" s="5"/>
      <c r="D31" s="29"/>
      <c r="E31" s="5"/>
      <c r="F31" s="5">
        <v>198</v>
      </c>
      <c r="G31" s="5"/>
      <c r="H31" s="5">
        <v>198</v>
      </c>
      <c r="I31" s="11"/>
      <c r="J31" s="337"/>
    </row>
    <row r="32" spans="1:10" ht="24" x14ac:dyDescent="0.25">
      <c r="A32" s="360" t="s">
        <v>1891</v>
      </c>
      <c r="B32" s="4"/>
      <c r="C32" s="5"/>
      <c r="D32" s="29"/>
      <c r="E32" s="5"/>
      <c r="F32" s="5">
        <v>150</v>
      </c>
      <c r="G32" s="5"/>
      <c r="H32" s="5">
        <v>150</v>
      </c>
      <c r="I32" s="11"/>
      <c r="J32" s="337"/>
    </row>
    <row r="33" spans="1:10" ht="13.9" customHeight="1" x14ac:dyDescent="0.25">
      <c r="A33" s="360" t="s">
        <v>979</v>
      </c>
      <c r="B33" s="4" t="s">
        <v>20</v>
      </c>
      <c r="C33" s="5">
        <v>243.33750000000001</v>
      </c>
      <c r="D33" s="29">
        <v>0</v>
      </c>
      <c r="E33" s="5">
        <v>243.33750000000001</v>
      </c>
      <c r="F33" s="5">
        <v>276</v>
      </c>
      <c r="G33" s="5"/>
      <c r="H33" s="5">
        <v>276</v>
      </c>
      <c r="I33" s="11" t="s">
        <v>8</v>
      </c>
      <c r="J33" s="337"/>
    </row>
    <row r="34" spans="1:10" x14ac:dyDescent="0.25">
      <c r="A34" s="359" t="s">
        <v>620</v>
      </c>
      <c r="B34" s="4" t="s">
        <v>20</v>
      </c>
      <c r="C34" s="5"/>
      <c r="D34" s="29"/>
      <c r="E34" s="5"/>
      <c r="F34" s="5"/>
      <c r="G34" s="5"/>
      <c r="H34" s="5"/>
      <c r="I34" s="11"/>
      <c r="J34" s="337"/>
    </row>
    <row r="35" spans="1:10" x14ac:dyDescent="0.25">
      <c r="A35" s="360" t="s">
        <v>673</v>
      </c>
      <c r="B35" s="4" t="s">
        <v>20</v>
      </c>
      <c r="C35" s="5">
        <v>180.25</v>
      </c>
      <c r="D35" s="29">
        <v>0</v>
      </c>
      <c r="E35" s="5">
        <v>180.25</v>
      </c>
      <c r="F35" s="5">
        <v>185</v>
      </c>
      <c r="G35" s="5"/>
      <c r="H35" s="5">
        <v>185</v>
      </c>
      <c r="I35" s="11" t="s">
        <v>8</v>
      </c>
      <c r="J35" s="337"/>
    </row>
    <row r="36" spans="1:10" ht="36" x14ac:dyDescent="0.25">
      <c r="A36" s="360" t="s">
        <v>980</v>
      </c>
      <c r="B36" s="4" t="s">
        <v>20</v>
      </c>
      <c r="C36" s="5">
        <v>360.5</v>
      </c>
      <c r="D36" s="29">
        <v>0</v>
      </c>
      <c r="E36" s="5">
        <v>360.5</v>
      </c>
      <c r="F36" s="5">
        <v>370</v>
      </c>
      <c r="G36" s="5"/>
      <c r="H36" s="5">
        <v>370</v>
      </c>
      <c r="I36" s="11" t="s">
        <v>8</v>
      </c>
      <c r="J36" s="337"/>
    </row>
    <row r="37" spans="1:10" x14ac:dyDescent="0.25">
      <c r="A37" s="360" t="s">
        <v>923</v>
      </c>
      <c r="B37" s="4" t="s">
        <v>20</v>
      </c>
      <c r="C37" s="5">
        <v>180.25</v>
      </c>
      <c r="D37" s="29">
        <v>0</v>
      </c>
      <c r="E37" s="5">
        <v>180.25</v>
      </c>
      <c r="F37" s="5">
        <v>370</v>
      </c>
      <c r="G37" s="5"/>
      <c r="H37" s="5">
        <v>370</v>
      </c>
      <c r="I37" s="11" t="s">
        <v>8</v>
      </c>
      <c r="J37" s="337"/>
    </row>
    <row r="38" spans="1:10" x14ac:dyDescent="0.25">
      <c r="A38" s="360" t="s">
        <v>981</v>
      </c>
      <c r="B38" s="4" t="s">
        <v>20</v>
      </c>
      <c r="C38" s="5">
        <v>540.75</v>
      </c>
      <c r="D38" s="29">
        <v>0</v>
      </c>
      <c r="E38" s="5">
        <v>540.75</v>
      </c>
      <c r="F38" s="5">
        <v>555</v>
      </c>
      <c r="G38" s="5"/>
      <c r="H38" s="5">
        <v>555</v>
      </c>
      <c r="I38" s="11" t="s">
        <v>8</v>
      </c>
      <c r="J38" s="337"/>
    </row>
    <row r="39" spans="1:10" ht="24" x14ac:dyDescent="0.25">
      <c r="A39" s="360" t="s">
        <v>982</v>
      </c>
      <c r="B39" s="4" t="s">
        <v>20</v>
      </c>
      <c r="C39" s="5">
        <v>92.7</v>
      </c>
      <c r="D39" s="29">
        <v>0</v>
      </c>
      <c r="E39" s="5">
        <v>92.7</v>
      </c>
      <c r="F39" s="5">
        <v>93</v>
      </c>
      <c r="G39" s="5"/>
      <c r="H39" s="5">
        <v>93</v>
      </c>
      <c r="I39" s="11" t="s">
        <v>8</v>
      </c>
      <c r="J39" s="337"/>
    </row>
    <row r="40" spans="1:10" ht="24" x14ac:dyDescent="0.25">
      <c r="A40" s="360" t="s">
        <v>983</v>
      </c>
      <c r="B40" s="4" t="s">
        <v>20</v>
      </c>
      <c r="C40" s="5">
        <v>360.5</v>
      </c>
      <c r="D40" s="29">
        <v>0</v>
      </c>
      <c r="E40" s="5">
        <v>360.5</v>
      </c>
      <c r="F40" s="5">
        <v>370</v>
      </c>
      <c r="G40" s="5"/>
      <c r="H40" s="5">
        <v>370</v>
      </c>
      <c r="I40" s="11" t="s">
        <v>8</v>
      </c>
      <c r="J40" s="337"/>
    </row>
    <row r="41" spans="1:10" x14ac:dyDescent="0.25">
      <c r="A41" s="76" t="s">
        <v>984</v>
      </c>
      <c r="B41" s="4" t="s">
        <v>20</v>
      </c>
      <c r="C41" s="5">
        <v>48.080400000000004</v>
      </c>
      <c r="D41" s="29">
        <v>0</v>
      </c>
      <c r="E41" s="5">
        <v>48.080400000000004</v>
      </c>
      <c r="F41" s="549">
        <v>93</v>
      </c>
      <c r="G41" s="549"/>
      <c r="H41" s="549">
        <v>93</v>
      </c>
      <c r="I41" s="11" t="s">
        <v>8</v>
      </c>
      <c r="J41" s="337"/>
    </row>
    <row r="42" spans="1:10" x14ac:dyDescent="0.25">
      <c r="A42" s="359" t="s">
        <v>985</v>
      </c>
      <c r="B42" s="4" t="s">
        <v>20</v>
      </c>
      <c r="C42" s="288"/>
      <c r="D42" s="289"/>
      <c r="E42" s="288"/>
      <c r="F42" s="550"/>
      <c r="G42" s="550"/>
      <c r="H42" s="550"/>
      <c r="I42" s="290"/>
      <c r="J42" s="581"/>
    </row>
    <row r="43" spans="1:10" ht="24" x14ac:dyDescent="0.25">
      <c r="A43" s="360" t="s">
        <v>986</v>
      </c>
      <c r="B43" s="4" t="s">
        <v>20</v>
      </c>
      <c r="C43" s="5">
        <v>412</v>
      </c>
      <c r="D43" s="29">
        <v>0</v>
      </c>
      <c r="E43" s="5">
        <v>412</v>
      </c>
      <c r="F43" s="549">
        <v>424</v>
      </c>
      <c r="G43" s="549"/>
      <c r="H43" s="549">
        <v>424</v>
      </c>
      <c r="I43" s="290"/>
      <c r="J43" s="581"/>
    </row>
    <row r="44" spans="1:10" x14ac:dyDescent="0.25">
      <c r="A44" s="359" t="s">
        <v>987</v>
      </c>
      <c r="B44" s="4" t="s">
        <v>20</v>
      </c>
      <c r="C44" s="5"/>
      <c r="D44" s="29"/>
      <c r="E44" s="5"/>
      <c r="F44" s="549"/>
      <c r="G44" s="549"/>
      <c r="H44" s="549"/>
      <c r="I44" s="11"/>
      <c r="J44" s="337"/>
    </row>
    <row r="45" spans="1:10" x14ac:dyDescent="0.25">
      <c r="A45" s="360" t="s">
        <v>988</v>
      </c>
      <c r="B45" s="4" t="s">
        <v>20</v>
      </c>
      <c r="C45" s="5">
        <v>2904.7623795000004</v>
      </c>
      <c r="D45" s="29">
        <v>0</v>
      </c>
      <c r="E45" s="5">
        <v>2904.7623795000004</v>
      </c>
      <c r="F45" s="549">
        <v>2800</v>
      </c>
      <c r="G45" s="549"/>
      <c r="H45" s="549">
        <v>2800</v>
      </c>
      <c r="I45" s="11" t="s">
        <v>8</v>
      </c>
      <c r="J45" s="581"/>
    </row>
    <row r="46" spans="1:10" x14ac:dyDescent="0.25">
      <c r="A46" s="360" t="s">
        <v>989</v>
      </c>
      <c r="B46" s="4" t="s">
        <v>20</v>
      </c>
      <c r="C46" s="5">
        <v>1826.8285999999998</v>
      </c>
      <c r="D46" s="29">
        <v>0</v>
      </c>
      <c r="E46" s="5">
        <v>1826.8285999999998</v>
      </c>
      <c r="F46" s="549">
        <v>2000</v>
      </c>
      <c r="G46" s="549"/>
      <c r="H46" s="549">
        <v>2000</v>
      </c>
      <c r="I46" s="11" t="s">
        <v>8</v>
      </c>
      <c r="J46" s="581"/>
    </row>
    <row r="47" spans="1:10" x14ac:dyDescent="0.25">
      <c r="A47" s="360" t="s">
        <v>990</v>
      </c>
      <c r="B47" s="4" t="s">
        <v>20</v>
      </c>
      <c r="C47" s="5">
        <v>1622.25</v>
      </c>
      <c r="D47" s="29">
        <v>0</v>
      </c>
      <c r="E47" s="5">
        <v>1622.25</v>
      </c>
      <c r="F47" s="549">
        <v>2000</v>
      </c>
      <c r="G47" s="549"/>
      <c r="H47" s="549">
        <v>2000</v>
      </c>
      <c r="I47" s="11" t="s">
        <v>8</v>
      </c>
      <c r="J47" s="337"/>
    </row>
    <row r="48" spans="1:10" x14ac:dyDescent="0.25">
      <c r="A48" s="359" t="s">
        <v>1860</v>
      </c>
      <c r="B48" s="4" t="s">
        <v>20</v>
      </c>
      <c r="C48" s="5"/>
      <c r="D48" s="29"/>
      <c r="E48" s="5"/>
      <c r="F48" s="549"/>
      <c r="G48" s="549"/>
      <c r="H48" s="549"/>
      <c r="I48" s="11"/>
      <c r="J48" s="337"/>
    </row>
    <row r="49" spans="1:10" x14ac:dyDescent="0.25">
      <c r="A49" s="360" t="s">
        <v>988</v>
      </c>
      <c r="B49" s="4" t="s">
        <v>20</v>
      </c>
      <c r="C49" s="5">
        <v>471.95099549999998</v>
      </c>
      <c r="D49" s="29">
        <v>0</v>
      </c>
      <c r="E49" s="5">
        <v>471.95099549999998</v>
      </c>
      <c r="F49" s="549">
        <v>472</v>
      </c>
      <c r="G49" s="549"/>
      <c r="H49" s="549">
        <v>472</v>
      </c>
      <c r="I49" s="11" t="s">
        <v>8</v>
      </c>
      <c r="J49" s="337"/>
    </row>
    <row r="50" spans="1:10" ht="36" x14ac:dyDescent="0.25">
      <c r="A50" s="360" t="s">
        <v>1892</v>
      </c>
      <c r="B50" s="4" t="s">
        <v>20</v>
      </c>
      <c r="C50" s="5">
        <v>347.08455900000001</v>
      </c>
      <c r="D50" s="29">
        <v>0</v>
      </c>
      <c r="E50" s="5">
        <v>347.08455900000001</v>
      </c>
      <c r="F50" s="549">
        <v>357</v>
      </c>
      <c r="G50" s="549"/>
      <c r="H50" s="549">
        <v>357</v>
      </c>
      <c r="I50" s="11" t="s">
        <v>8</v>
      </c>
      <c r="J50" s="337"/>
    </row>
    <row r="51" spans="1:10" s="553" customFormat="1" x14ac:dyDescent="0.25">
      <c r="A51" s="582" t="s">
        <v>1861</v>
      </c>
      <c r="B51" s="551" t="s">
        <v>20</v>
      </c>
      <c r="C51" s="549">
        <v>855</v>
      </c>
      <c r="D51" s="552"/>
      <c r="E51" s="549">
        <v>855</v>
      </c>
      <c r="F51" s="583">
        <v>580</v>
      </c>
      <c r="G51" s="583"/>
      <c r="H51" s="583">
        <v>580</v>
      </c>
      <c r="I51" s="584"/>
      <c r="J51" s="585"/>
    </row>
    <row r="52" spans="1:10" x14ac:dyDescent="0.25">
      <c r="A52" s="359" t="s">
        <v>991</v>
      </c>
      <c r="B52" s="4" t="s">
        <v>20</v>
      </c>
      <c r="C52" s="5"/>
      <c r="D52" s="29"/>
      <c r="E52" s="5"/>
      <c r="F52" s="549"/>
      <c r="G52" s="549"/>
      <c r="H52" s="549"/>
      <c r="I52" s="11"/>
      <c r="J52" s="337"/>
    </row>
    <row r="53" spans="1:10" x14ac:dyDescent="0.25">
      <c r="A53" s="360" t="s">
        <v>992</v>
      </c>
      <c r="B53" s="4" t="s">
        <v>20</v>
      </c>
      <c r="C53" s="5">
        <v>515</v>
      </c>
      <c r="D53" s="29">
        <v>0</v>
      </c>
      <c r="E53" s="5">
        <v>515</v>
      </c>
      <c r="F53" s="549">
        <v>400</v>
      </c>
      <c r="G53" s="549"/>
      <c r="H53" s="549">
        <v>400</v>
      </c>
      <c r="I53" s="11" t="s">
        <v>8</v>
      </c>
      <c r="J53" s="337"/>
    </row>
    <row r="54" spans="1:10" x14ac:dyDescent="0.25">
      <c r="A54" s="360" t="s">
        <v>993</v>
      </c>
      <c r="B54" s="4" t="s">
        <v>20</v>
      </c>
      <c r="C54" s="5">
        <v>515</v>
      </c>
      <c r="D54" s="29">
        <v>0</v>
      </c>
      <c r="E54" s="5">
        <v>515</v>
      </c>
      <c r="F54" s="5">
        <v>530</v>
      </c>
      <c r="G54" s="5"/>
      <c r="H54" s="5">
        <v>530</v>
      </c>
      <c r="I54" s="11" t="s">
        <v>8</v>
      </c>
      <c r="J54" s="337"/>
    </row>
    <row r="55" spans="1:10" x14ac:dyDescent="0.25">
      <c r="A55" s="360" t="s">
        <v>994</v>
      </c>
      <c r="B55" s="4" t="s">
        <v>20</v>
      </c>
      <c r="C55" s="5">
        <v>350.2</v>
      </c>
      <c r="D55" s="29">
        <v>0</v>
      </c>
      <c r="E55" s="5">
        <v>350.2</v>
      </c>
      <c r="F55" s="5">
        <v>360</v>
      </c>
      <c r="G55" s="5"/>
      <c r="H55" s="5">
        <v>360</v>
      </c>
      <c r="I55" s="11" t="s">
        <v>8</v>
      </c>
      <c r="J55" s="337"/>
    </row>
    <row r="56" spans="1:10" x14ac:dyDescent="0.25">
      <c r="A56" s="359" t="s">
        <v>845</v>
      </c>
      <c r="B56" s="4"/>
      <c r="C56" s="5"/>
      <c r="D56" s="29"/>
      <c r="E56" s="5"/>
      <c r="F56" s="5"/>
      <c r="G56" s="5"/>
      <c r="H56" s="5"/>
      <c r="I56" s="11"/>
      <c r="J56" s="337"/>
    </row>
    <row r="57" spans="1:10" ht="24" x14ac:dyDescent="0.25">
      <c r="A57" s="360" t="s">
        <v>995</v>
      </c>
      <c r="B57" s="4" t="s">
        <v>20</v>
      </c>
      <c r="C57" s="5">
        <v>513</v>
      </c>
      <c r="D57" s="29">
        <v>0</v>
      </c>
      <c r="E57" s="5">
        <v>513</v>
      </c>
      <c r="F57" s="5">
        <v>350</v>
      </c>
      <c r="G57" s="5"/>
      <c r="H57" s="5">
        <v>350</v>
      </c>
      <c r="I57" s="290"/>
      <c r="J57" s="581"/>
    </row>
    <row r="58" spans="1:10" ht="24" x14ac:dyDescent="0.25">
      <c r="A58" s="360" t="s">
        <v>996</v>
      </c>
      <c r="B58" s="4" t="s">
        <v>20</v>
      </c>
      <c r="C58" s="5">
        <v>513</v>
      </c>
      <c r="D58" s="29">
        <v>0</v>
      </c>
      <c r="E58" s="5">
        <v>513</v>
      </c>
      <c r="F58" s="5">
        <v>350</v>
      </c>
      <c r="G58" s="5"/>
      <c r="H58" s="5">
        <v>350</v>
      </c>
      <c r="I58" s="290"/>
      <c r="J58" s="581"/>
    </row>
    <row r="59" spans="1:10" ht="24" x14ac:dyDescent="0.25">
      <c r="A59" s="360" t="s">
        <v>997</v>
      </c>
      <c r="B59" s="4" t="s">
        <v>20</v>
      </c>
      <c r="C59" s="5">
        <v>540.75</v>
      </c>
      <c r="D59" s="29">
        <v>0</v>
      </c>
      <c r="E59" s="5">
        <v>540.75</v>
      </c>
      <c r="F59" s="5">
        <v>350</v>
      </c>
      <c r="G59" s="5"/>
      <c r="H59" s="5">
        <v>350</v>
      </c>
      <c r="I59" s="290"/>
      <c r="J59" s="337"/>
    </row>
    <row r="60" spans="1:10" x14ac:dyDescent="0.25">
      <c r="A60" s="360" t="s">
        <v>631</v>
      </c>
      <c r="B60" s="4" t="s">
        <v>20</v>
      </c>
      <c r="C60" s="5">
        <v>165.83</v>
      </c>
      <c r="D60" s="29">
        <v>0</v>
      </c>
      <c r="E60" s="5">
        <v>165.83</v>
      </c>
      <c r="F60" s="5">
        <v>170</v>
      </c>
      <c r="G60" s="5"/>
      <c r="H60" s="5">
        <v>170</v>
      </c>
      <c r="I60" s="11" t="s">
        <v>8</v>
      </c>
      <c r="J60" s="337"/>
    </row>
    <row r="61" spans="1:10" x14ac:dyDescent="0.25">
      <c r="A61" s="360" t="s">
        <v>227</v>
      </c>
      <c r="B61" s="4" t="s">
        <v>20</v>
      </c>
      <c r="C61" s="5">
        <v>165.83</v>
      </c>
      <c r="D61" s="29">
        <v>0</v>
      </c>
      <c r="E61" s="5">
        <v>165.83</v>
      </c>
      <c r="F61" s="5">
        <v>170</v>
      </c>
      <c r="G61" s="5"/>
      <c r="H61" s="5">
        <v>170</v>
      </c>
      <c r="I61" s="11" t="s">
        <v>8</v>
      </c>
      <c r="J61" s="337"/>
    </row>
    <row r="62" spans="1:10" x14ac:dyDescent="0.25">
      <c r="A62" s="359" t="s">
        <v>216</v>
      </c>
      <c r="B62" s="4" t="s">
        <v>20</v>
      </c>
      <c r="C62" s="5"/>
      <c r="D62" s="29"/>
      <c r="E62" s="5"/>
      <c r="F62" s="5"/>
      <c r="G62" s="5"/>
      <c r="H62" s="5"/>
      <c r="I62" s="11"/>
      <c r="J62" s="337"/>
    </row>
    <row r="63" spans="1:10" ht="48" x14ac:dyDescent="0.25">
      <c r="A63" s="360" t="s">
        <v>1862</v>
      </c>
      <c r="B63" s="4" t="s">
        <v>20</v>
      </c>
      <c r="C63" s="5">
        <v>309</v>
      </c>
      <c r="D63" s="29">
        <v>0</v>
      </c>
      <c r="E63" s="5">
        <v>309</v>
      </c>
      <c r="F63" s="5">
        <v>318</v>
      </c>
      <c r="G63" s="5"/>
      <c r="H63" s="5">
        <v>318</v>
      </c>
      <c r="I63" s="11"/>
      <c r="J63" s="337"/>
    </row>
    <row r="64" spans="1:10" s="553" customFormat="1" ht="48" x14ac:dyDescent="0.25">
      <c r="A64" s="586" t="s">
        <v>1893</v>
      </c>
      <c r="B64" s="551" t="s">
        <v>20</v>
      </c>
      <c r="C64" s="549">
        <v>165.83</v>
      </c>
      <c r="D64" s="552">
        <v>0</v>
      </c>
      <c r="E64" s="549">
        <v>165.83</v>
      </c>
      <c r="F64" s="549">
        <v>170</v>
      </c>
      <c r="G64" s="549"/>
      <c r="H64" s="549">
        <v>170</v>
      </c>
      <c r="I64" s="554"/>
      <c r="J64" s="587"/>
    </row>
    <row r="65" spans="1:10" x14ac:dyDescent="0.25">
      <c r="A65" s="360" t="s">
        <v>998</v>
      </c>
      <c r="B65" s="4" t="s">
        <v>20</v>
      </c>
      <c r="C65" s="5">
        <v>165.83</v>
      </c>
      <c r="D65" s="29">
        <v>0</v>
      </c>
      <c r="E65" s="5">
        <v>165.83</v>
      </c>
      <c r="F65" s="5">
        <v>170</v>
      </c>
      <c r="G65" s="5"/>
      <c r="H65" s="5">
        <v>170</v>
      </c>
      <c r="I65" s="11"/>
      <c r="J65" s="337"/>
    </row>
    <row r="66" spans="1:10" x14ac:dyDescent="0.25">
      <c r="A66" s="360" t="s">
        <v>999</v>
      </c>
      <c r="B66" s="4" t="s">
        <v>20</v>
      </c>
      <c r="C66" s="5">
        <v>165.83</v>
      </c>
      <c r="D66" s="29">
        <v>0</v>
      </c>
      <c r="E66" s="5">
        <v>165.83</v>
      </c>
      <c r="F66" s="5">
        <v>170</v>
      </c>
      <c r="G66" s="5"/>
      <c r="H66" s="5">
        <v>170</v>
      </c>
      <c r="I66" s="11"/>
      <c r="J66" s="337"/>
    </row>
    <row r="67" spans="1:10" x14ac:dyDescent="0.25">
      <c r="A67" s="360" t="s">
        <v>1000</v>
      </c>
      <c r="B67" s="4" t="s">
        <v>20</v>
      </c>
      <c r="C67" s="5">
        <v>165.83</v>
      </c>
      <c r="D67" s="29">
        <v>0</v>
      </c>
      <c r="E67" s="5">
        <v>165.83</v>
      </c>
      <c r="F67" s="5">
        <v>170</v>
      </c>
      <c r="G67" s="5"/>
      <c r="H67" s="5">
        <v>170</v>
      </c>
      <c r="I67" s="11"/>
      <c r="J67" s="337"/>
    </row>
    <row r="68" spans="1:10" ht="24" x14ac:dyDescent="0.25">
      <c r="A68" s="76" t="s">
        <v>1894</v>
      </c>
      <c r="B68" s="4" t="s">
        <v>20</v>
      </c>
      <c r="C68" s="5">
        <v>231.25560000000002</v>
      </c>
      <c r="D68" s="29">
        <v>0</v>
      </c>
      <c r="E68" s="5">
        <v>231.25560000000002</v>
      </c>
      <c r="F68" s="5">
        <v>238</v>
      </c>
      <c r="G68" s="5"/>
      <c r="H68" s="5">
        <v>238</v>
      </c>
      <c r="I68" s="11" t="s">
        <v>8</v>
      </c>
      <c r="J68" s="337"/>
    </row>
    <row r="69" spans="1:10" ht="24" x14ac:dyDescent="0.25">
      <c r="A69" s="76" t="s">
        <v>1895</v>
      </c>
      <c r="B69" s="4" t="s">
        <v>20</v>
      </c>
      <c r="C69" s="5">
        <v>670.97289999999998</v>
      </c>
      <c r="D69" s="29">
        <v>0</v>
      </c>
      <c r="E69" s="5">
        <v>670.97289999999998</v>
      </c>
      <c r="F69" s="5">
        <v>690</v>
      </c>
      <c r="G69" s="5"/>
      <c r="H69" s="5">
        <v>690</v>
      </c>
      <c r="I69" s="11" t="s">
        <v>8</v>
      </c>
      <c r="J69" s="337"/>
    </row>
    <row r="70" spans="1:10" ht="24" x14ac:dyDescent="0.25">
      <c r="A70" s="76" t="s">
        <v>1896</v>
      </c>
      <c r="B70" s="4" t="s">
        <v>20</v>
      </c>
      <c r="C70" s="5">
        <v>165.83</v>
      </c>
      <c r="D70" s="29">
        <v>0</v>
      </c>
      <c r="E70" s="5">
        <v>165.83</v>
      </c>
      <c r="F70" s="5">
        <v>170</v>
      </c>
      <c r="G70" s="5"/>
      <c r="H70" s="5">
        <v>170</v>
      </c>
      <c r="I70" s="11" t="s">
        <v>8</v>
      </c>
      <c r="J70" s="337"/>
    </row>
    <row r="71" spans="1:10" ht="24" x14ac:dyDescent="0.25">
      <c r="A71" s="76" t="s">
        <v>1897</v>
      </c>
      <c r="B71" s="4" t="s">
        <v>20</v>
      </c>
      <c r="C71" s="5">
        <v>165.83</v>
      </c>
      <c r="D71" s="29">
        <v>0</v>
      </c>
      <c r="E71" s="5">
        <v>165.83</v>
      </c>
      <c r="F71" s="5">
        <v>170</v>
      </c>
      <c r="G71" s="5"/>
      <c r="H71" s="5">
        <v>170</v>
      </c>
      <c r="I71" s="11" t="s">
        <v>8</v>
      </c>
      <c r="J71" s="337"/>
    </row>
    <row r="72" spans="1:10" x14ac:dyDescent="0.25">
      <c r="A72" s="76" t="s">
        <v>1898</v>
      </c>
      <c r="B72" s="4" t="s">
        <v>20</v>
      </c>
      <c r="C72" s="5">
        <v>165.83</v>
      </c>
      <c r="D72" s="29">
        <v>0</v>
      </c>
      <c r="E72" s="5">
        <v>165.83</v>
      </c>
      <c r="F72" s="5">
        <v>170</v>
      </c>
      <c r="G72" s="5"/>
      <c r="H72" s="5">
        <v>170</v>
      </c>
      <c r="I72" s="11" t="s">
        <v>8</v>
      </c>
      <c r="J72" s="337"/>
    </row>
    <row r="73" spans="1:10" x14ac:dyDescent="0.25">
      <c r="A73" s="76" t="s">
        <v>1899</v>
      </c>
      <c r="B73" s="4" t="s">
        <v>20</v>
      </c>
      <c r="C73" s="5">
        <v>165.83</v>
      </c>
      <c r="D73" s="29">
        <v>0</v>
      </c>
      <c r="E73" s="5">
        <v>165.83</v>
      </c>
      <c r="F73" s="5">
        <v>170</v>
      </c>
      <c r="G73" s="5"/>
      <c r="H73" s="5">
        <v>170</v>
      </c>
      <c r="I73" s="11" t="s">
        <v>8</v>
      </c>
      <c r="J73" s="337"/>
    </row>
    <row r="74" spans="1:10" x14ac:dyDescent="0.25">
      <c r="A74" s="76" t="s">
        <v>1900</v>
      </c>
      <c r="B74" s="4" t="s">
        <v>20</v>
      </c>
      <c r="C74" s="5">
        <v>165.83</v>
      </c>
      <c r="D74" s="29">
        <v>0</v>
      </c>
      <c r="E74" s="5">
        <v>165.83</v>
      </c>
      <c r="F74" s="5">
        <v>170</v>
      </c>
      <c r="G74" s="5"/>
      <c r="H74" s="5">
        <v>170</v>
      </c>
      <c r="I74" s="11" t="s">
        <v>8</v>
      </c>
      <c r="J74" s="337"/>
    </row>
    <row r="75" spans="1:10" x14ac:dyDescent="0.25">
      <c r="A75" s="76" t="s">
        <v>1901</v>
      </c>
      <c r="B75" s="4" t="s">
        <v>20</v>
      </c>
      <c r="C75" s="5">
        <v>165.83</v>
      </c>
      <c r="D75" s="29">
        <v>0</v>
      </c>
      <c r="E75" s="5">
        <v>165.83</v>
      </c>
      <c r="F75" s="5">
        <v>170</v>
      </c>
      <c r="G75" s="5"/>
      <c r="H75" s="5">
        <v>170</v>
      </c>
      <c r="I75" s="11" t="s">
        <v>8</v>
      </c>
      <c r="J75" s="337"/>
    </row>
    <row r="76" spans="1:10" x14ac:dyDescent="0.25">
      <c r="A76" s="76" t="s">
        <v>1902</v>
      </c>
      <c r="B76" s="4" t="s">
        <v>20</v>
      </c>
      <c r="C76" s="5">
        <v>165.83</v>
      </c>
      <c r="D76" s="29">
        <v>0</v>
      </c>
      <c r="E76" s="5">
        <v>165.83</v>
      </c>
      <c r="F76" s="5">
        <v>170</v>
      </c>
      <c r="G76" s="5"/>
      <c r="H76" s="5">
        <v>170</v>
      </c>
      <c r="I76" s="11" t="s">
        <v>8</v>
      </c>
      <c r="J76" s="337"/>
    </row>
    <row r="77" spans="1:10" x14ac:dyDescent="0.25">
      <c r="A77" s="76" t="s">
        <v>1903</v>
      </c>
      <c r="B77" s="4" t="s">
        <v>20</v>
      </c>
      <c r="C77" s="5">
        <v>165.83</v>
      </c>
      <c r="D77" s="29">
        <v>0</v>
      </c>
      <c r="E77" s="5">
        <v>165.83</v>
      </c>
      <c r="F77" s="5">
        <v>170</v>
      </c>
      <c r="G77" s="5"/>
      <c r="H77" s="5">
        <v>170</v>
      </c>
      <c r="I77" s="11" t="s">
        <v>8</v>
      </c>
      <c r="J77" s="337"/>
    </row>
    <row r="78" spans="1:10" x14ac:dyDescent="0.25">
      <c r="A78" s="76" t="s">
        <v>1904</v>
      </c>
      <c r="B78" s="4" t="s">
        <v>20</v>
      </c>
      <c r="C78" s="5">
        <v>165.83</v>
      </c>
      <c r="D78" s="29">
        <v>0</v>
      </c>
      <c r="E78" s="5">
        <v>165.83</v>
      </c>
      <c r="F78" s="5">
        <v>170</v>
      </c>
      <c r="G78" s="5"/>
      <c r="H78" s="5">
        <v>170</v>
      </c>
      <c r="I78" s="11" t="s">
        <v>8</v>
      </c>
      <c r="J78" s="581"/>
    </row>
    <row r="79" spans="1:10" ht="24" x14ac:dyDescent="0.25">
      <c r="A79" s="76" t="s">
        <v>1905</v>
      </c>
      <c r="B79" s="4" t="s">
        <v>20</v>
      </c>
      <c r="C79" s="5">
        <v>88.446100000000001</v>
      </c>
      <c r="D79" s="29">
        <v>0</v>
      </c>
      <c r="E79" s="5">
        <v>88.446100000000001</v>
      </c>
      <c r="F79" s="5">
        <v>91</v>
      </c>
      <c r="G79" s="5"/>
      <c r="H79" s="5">
        <v>91</v>
      </c>
      <c r="I79" s="11" t="s">
        <v>8</v>
      </c>
      <c r="J79" s="337"/>
    </row>
    <row r="80" spans="1:10" s="553" customFormat="1" ht="24" x14ac:dyDescent="0.25">
      <c r="A80" s="588" t="s">
        <v>1906</v>
      </c>
      <c r="B80" s="551" t="s">
        <v>20</v>
      </c>
      <c r="C80" s="549">
        <v>165.83</v>
      </c>
      <c r="D80" s="552">
        <v>0</v>
      </c>
      <c r="E80" s="549">
        <v>165.83</v>
      </c>
      <c r="F80" s="549">
        <v>170</v>
      </c>
      <c r="G80" s="549"/>
      <c r="H80" s="549">
        <v>170</v>
      </c>
      <c r="I80" s="554" t="s">
        <v>8</v>
      </c>
      <c r="J80" s="585"/>
    </row>
    <row r="81" spans="1:10" s="553" customFormat="1" ht="24" x14ac:dyDescent="0.25">
      <c r="A81" s="588" t="s">
        <v>1907</v>
      </c>
      <c r="B81" s="551" t="s">
        <v>20</v>
      </c>
      <c r="C81" s="549">
        <v>643.66759999999999</v>
      </c>
      <c r="D81" s="552">
        <v>0</v>
      </c>
      <c r="E81" s="549">
        <v>643.66759999999999</v>
      </c>
      <c r="F81" s="549">
        <v>662</v>
      </c>
      <c r="G81" s="549"/>
      <c r="H81" s="549">
        <v>662</v>
      </c>
      <c r="I81" s="554" t="s">
        <v>8</v>
      </c>
      <c r="J81" s="587"/>
    </row>
    <row r="82" spans="1:10" s="553" customFormat="1" ht="24" x14ac:dyDescent="0.25">
      <c r="A82" s="588" t="s">
        <v>1908</v>
      </c>
      <c r="B82" s="551" t="s">
        <v>20</v>
      </c>
      <c r="C82" s="549">
        <v>331.66</v>
      </c>
      <c r="D82" s="552">
        <v>0</v>
      </c>
      <c r="E82" s="549">
        <v>331.66</v>
      </c>
      <c r="F82" s="549">
        <v>341</v>
      </c>
      <c r="G82" s="549"/>
      <c r="H82" s="549">
        <v>341</v>
      </c>
      <c r="I82" s="554" t="s">
        <v>8</v>
      </c>
      <c r="J82" s="585"/>
    </row>
    <row r="83" spans="1:10" x14ac:dyDescent="0.25">
      <c r="A83" s="359" t="s">
        <v>924</v>
      </c>
      <c r="B83" s="4"/>
      <c r="C83" s="5"/>
      <c r="D83" s="29"/>
      <c r="E83" s="5"/>
      <c r="F83" s="5"/>
      <c r="G83" s="5"/>
      <c r="H83" s="5"/>
      <c r="I83" s="11"/>
      <c r="J83" s="337"/>
    </row>
    <row r="84" spans="1:10" s="421" customFormat="1" x14ac:dyDescent="0.25">
      <c r="A84" s="360" t="s">
        <v>925</v>
      </c>
      <c r="B84" s="4"/>
      <c r="C84" s="12">
        <v>180</v>
      </c>
      <c r="D84" s="29">
        <v>0</v>
      </c>
      <c r="E84" s="12">
        <v>180</v>
      </c>
      <c r="F84" s="12">
        <v>180</v>
      </c>
      <c r="G84" s="12"/>
      <c r="H84" s="12">
        <v>180</v>
      </c>
      <c r="I84" s="11" t="s">
        <v>8</v>
      </c>
      <c r="J84" s="337"/>
    </row>
    <row r="85" spans="1:10" s="421" customFormat="1" x14ac:dyDescent="0.25">
      <c r="A85" s="360" t="s">
        <v>926</v>
      </c>
      <c r="B85" s="4"/>
      <c r="C85" s="12">
        <v>180</v>
      </c>
      <c r="D85" s="29">
        <v>0</v>
      </c>
      <c r="E85" s="12">
        <v>180</v>
      </c>
      <c r="F85" s="12">
        <v>180</v>
      </c>
      <c r="G85" s="12"/>
      <c r="H85" s="12">
        <v>180</v>
      </c>
      <c r="I85" s="11" t="s">
        <v>8</v>
      </c>
      <c r="J85" s="337"/>
    </row>
    <row r="86" spans="1:10" s="421" customFormat="1" x14ac:dyDescent="0.25">
      <c r="A86" s="360" t="s">
        <v>927</v>
      </c>
      <c r="B86" s="4"/>
      <c r="C86" s="12">
        <v>180</v>
      </c>
      <c r="D86" s="29">
        <v>0</v>
      </c>
      <c r="E86" s="12">
        <v>180</v>
      </c>
      <c r="F86" s="12">
        <v>180</v>
      </c>
      <c r="G86" s="12"/>
      <c r="H86" s="12">
        <v>180</v>
      </c>
      <c r="I86" s="11" t="s">
        <v>8</v>
      </c>
      <c r="J86" s="337"/>
    </row>
    <row r="87" spans="1:10" s="421" customFormat="1" x14ac:dyDescent="0.25">
      <c r="A87" s="360" t="s">
        <v>928</v>
      </c>
      <c r="B87" s="4"/>
      <c r="C87" s="12">
        <v>180</v>
      </c>
      <c r="D87" s="29">
        <v>0</v>
      </c>
      <c r="E87" s="12">
        <v>180</v>
      </c>
      <c r="F87" s="12">
        <v>180</v>
      </c>
      <c r="G87" s="12"/>
      <c r="H87" s="12">
        <v>180</v>
      </c>
      <c r="I87" s="11" t="s">
        <v>8</v>
      </c>
      <c r="J87" s="337"/>
    </row>
    <row r="88" spans="1:10" s="421" customFormat="1" x14ac:dyDescent="0.25">
      <c r="A88" s="360" t="s">
        <v>1912</v>
      </c>
      <c r="B88" s="4"/>
      <c r="C88" s="12">
        <v>300</v>
      </c>
      <c r="D88" s="29">
        <v>0</v>
      </c>
      <c r="E88" s="12">
        <v>300</v>
      </c>
      <c r="F88" s="12">
        <v>300</v>
      </c>
      <c r="G88" s="12"/>
      <c r="H88" s="12">
        <v>300</v>
      </c>
      <c r="I88" s="11" t="s">
        <v>8</v>
      </c>
      <c r="J88" s="337"/>
    </row>
    <row r="89" spans="1:10" s="421" customFormat="1" x14ac:dyDescent="0.25">
      <c r="A89" s="360" t="s">
        <v>929</v>
      </c>
      <c r="B89" s="4"/>
      <c r="C89" s="12">
        <v>180</v>
      </c>
      <c r="D89" s="29">
        <v>0</v>
      </c>
      <c r="E89" s="12">
        <v>180</v>
      </c>
      <c r="F89" s="12">
        <v>180</v>
      </c>
      <c r="G89" s="12"/>
      <c r="H89" s="12">
        <v>180</v>
      </c>
      <c r="I89" s="11" t="s">
        <v>8</v>
      </c>
      <c r="J89" s="337"/>
    </row>
    <row r="90" spans="1:10" s="421" customFormat="1" ht="36" x14ac:dyDescent="0.25">
      <c r="A90" s="360" t="s">
        <v>1913</v>
      </c>
      <c r="B90" s="4"/>
      <c r="C90" s="12"/>
      <c r="D90" s="29"/>
      <c r="E90" s="12"/>
      <c r="F90" s="12">
        <v>180</v>
      </c>
      <c r="G90" s="12"/>
      <c r="H90" s="12">
        <v>180</v>
      </c>
      <c r="I90" s="11" t="s">
        <v>8</v>
      </c>
      <c r="J90" s="337"/>
    </row>
    <row r="91" spans="1:10" s="421" customFormat="1" ht="36" x14ac:dyDescent="0.25">
      <c r="A91" s="360" t="s">
        <v>1914</v>
      </c>
      <c r="B91" s="4"/>
      <c r="C91" s="12"/>
      <c r="D91" s="29"/>
      <c r="E91" s="12"/>
      <c r="F91" s="12">
        <v>400</v>
      </c>
      <c r="G91" s="12"/>
      <c r="H91" s="12">
        <v>400</v>
      </c>
      <c r="I91" s="11" t="s">
        <v>8</v>
      </c>
      <c r="J91" s="337"/>
    </row>
    <row r="92" spans="1:10" s="421" customFormat="1" ht="24" x14ac:dyDescent="0.25">
      <c r="A92" s="360" t="s">
        <v>930</v>
      </c>
      <c r="B92" s="4"/>
      <c r="C92" s="12">
        <v>400</v>
      </c>
      <c r="D92" s="29">
        <v>0</v>
      </c>
      <c r="E92" s="12">
        <v>400</v>
      </c>
      <c r="F92" s="12">
        <v>400</v>
      </c>
      <c r="G92" s="12"/>
      <c r="H92" s="12">
        <v>400</v>
      </c>
      <c r="I92" s="11" t="s">
        <v>8</v>
      </c>
      <c r="J92" s="337"/>
    </row>
    <row r="93" spans="1:10" s="421" customFormat="1" ht="24" x14ac:dyDescent="0.25">
      <c r="A93" s="360" t="s">
        <v>931</v>
      </c>
      <c r="B93" s="4"/>
      <c r="C93" s="12">
        <v>180</v>
      </c>
      <c r="D93" s="29">
        <v>0</v>
      </c>
      <c r="E93" s="12">
        <v>180</v>
      </c>
      <c r="F93" s="12">
        <v>180</v>
      </c>
      <c r="G93" s="12"/>
      <c r="H93" s="12">
        <v>180</v>
      </c>
      <c r="I93" s="11" t="s">
        <v>8</v>
      </c>
      <c r="J93" s="337"/>
    </row>
    <row r="94" spans="1:10" s="421" customFormat="1" ht="24" x14ac:dyDescent="0.25">
      <c r="A94" s="360" t="s">
        <v>932</v>
      </c>
      <c r="B94" s="4"/>
      <c r="C94" s="12">
        <v>400</v>
      </c>
      <c r="D94" s="29">
        <v>0</v>
      </c>
      <c r="E94" s="12">
        <v>400</v>
      </c>
      <c r="F94" s="12">
        <v>400</v>
      </c>
      <c r="G94" s="12"/>
      <c r="H94" s="12">
        <v>400</v>
      </c>
      <c r="I94" s="11" t="s">
        <v>8</v>
      </c>
      <c r="J94" s="337"/>
    </row>
    <row r="95" spans="1:10" s="421" customFormat="1" ht="24" x14ac:dyDescent="0.25">
      <c r="A95" s="360" t="s">
        <v>933</v>
      </c>
      <c r="B95" s="4"/>
      <c r="C95" s="12">
        <v>180</v>
      </c>
      <c r="D95" s="29">
        <v>0</v>
      </c>
      <c r="E95" s="12">
        <v>180</v>
      </c>
      <c r="F95" s="12">
        <v>180</v>
      </c>
      <c r="G95" s="12"/>
      <c r="H95" s="12">
        <v>180</v>
      </c>
      <c r="I95" s="11" t="s">
        <v>8</v>
      </c>
      <c r="J95" s="337"/>
    </row>
    <row r="96" spans="1:10" x14ac:dyDescent="0.25">
      <c r="A96" s="359" t="s">
        <v>217</v>
      </c>
      <c r="B96" s="4" t="s">
        <v>20</v>
      </c>
      <c r="C96" s="5"/>
      <c r="D96" s="29"/>
      <c r="E96" s="5"/>
      <c r="F96" s="5"/>
      <c r="G96" s="5"/>
      <c r="H96" s="5"/>
      <c r="I96" s="11"/>
      <c r="J96" s="337"/>
    </row>
    <row r="97" spans="1:10" x14ac:dyDescent="0.25">
      <c r="A97" s="76" t="s">
        <v>1001</v>
      </c>
      <c r="B97" s="4" t="s">
        <v>20</v>
      </c>
      <c r="C97" s="5">
        <v>1694.3500000000001</v>
      </c>
      <c r="D97" s="29">
        <v>0</v>
      </c>
      <c r="E97" s="5">
        <v>1694.3500000000001</v>
      </c>
      <c r="F97" s="5">
        <v>1742</v>
      </c>
      <c r="G97" s="5"/>
      <c r="H97" s="5">
        <v>1742</v>
      </c>
      <c r="I97" s="11" t="s">
        <v>8</v>
      </c>
      <c r="J97" s="337"/>
    </row>
    <row r="98" spans="1:10" s="553" customFormat="1" x14ac:dyDescent="0.25">
      <c r="A98" s="588" t="s">
        <v>632</v>
      </c>
      <c r="B98" s="551" t="s">
        <v>20</v>
      </c>
      <c r="C98" s="549">
        <v>1200</v>
      </c>
      <c r="D98" s="552">
        <v>0</v>
      </c>
      <c r="E98" s="549">
        <v>1200</v>
      </c>
      <c r="F98" s="549">
        <v>1233.6000000000001</v>
      </c>
      <c r="G98" s="549"/>
      <c r="H98" s="549">
        <v>1233.5999999999999</v>
      </c>
      <c r="I98" s="554" t="s">
        <v>8</v>
      </c>
      <c r="J98" s="587"/>
    </row>
    <row r="99" spans="1:10" ht="24" x14ac:dyDescent="0.25">
      <c r="A99" s="76" t="s">
        <v>934</v>
      </c>
      <c r="B99" s="4" t="s">
        <v>20</v>
      </c>
      <c r="C99" s="5">
        <v>310</v>
      </c>
      <c r="D99" s="29">
        <v>0</v>
      </c>
      <c r="E99" s="5">
        <v>310</v>
      </c>
      <c r="F99" s="5">
        <v>319</v>
      </c>
      <c r="G99" s="5"/>
      <c r="H99" s="5">
        <v>319</v>
      </c>
      <c r="I99" s="11" t="s">
        <v>8</v>
      </c>
      <c r="J99" s="337" t="s">
        <v>202</v>
      </c>
    </row>
    <row r="100" spans="1:10" x14ac:dyDescent="0.25">
      <c r="A100" s="76" t="s">
        <v>1002</v>
      </c>
      <c r="B100" s="4" t="s">
        <v>20</v>
      </c>
      <c r="C100" s="5">
        <v>323.5745</v>
      </c>
      <c r="D100" s="29">
        <v>0</v>
      </c>
      <c r="E100" s="5">
        <v>323.5745</v>
      </c>
      <c r="F100" s="5">
        <v>333</v>
      </c>
      <c r="G100" s="5"/>
      <c r="H100" s="5">
        <v>333</v>
      </c>
      <c r="I100" s="11" t="s">
        <v>8</v>
      </c>
      <c r="J100" s="337"/>
    </row>
    <row r="101" spans="1:10" x14ac:dyDescent="0.25">
      <c r="A101" s="359" t="s">
        <v>1003</v>
      </c>
      <c r="B101" s="4" t="s">
        <v>20</v>
      </c>
      <c r="C101" s="5"/>
      <c r="D101" s="29"/>
      <c r="E101" s="5"/>
      <c r="F101" s="5"/>
      <c r="G101" s="5"/>
      <c r="H101" s="5"/>
      <c r="I101" s="11"/>
      <c r="J101" s="337"/>
    </row>
    <row r="102" spans="1:10" ht="24" x14ac:dyDescent="0.25">
      <c r="A102" s="76" t="s">
        <v>1004</v>
      </c>
      <c r="B102" s="4" t="s">
        <v>20</v>
      </c>
      <c r="C102" s="5">
        <v>38.944300000000005</v>
      </c>
      <c r="D102" s="29">
        <v>0</v>
      </c>
      <c r="E102" s="5">
        <v>38.944300000000005</v>
      </c>
      <c r="F102" s="5">
        <v>40.030319999999996</v>
      </c>
      <c r="G102" s="5"/>
      <c r="H102" s="5">
        <v>40.030319999999996</v>
      </c>
      <c r="I102" s="11" t="s">
        <v>8</v>
      </c>
      <c r="J102" s="337"/>
    </row>
    <row r="103" spans="1:10" ht="24" x14ac:dyDescent="0.25">
      <c r="A103" s="76" t="s">
        <v>1005</v>
      </c>
      <c r="B103" s="4" t="s">
        <v>20</v>
      </c>
      <c r="C103" s="5">
        <v>25.956</v>
      </c>
      <c r="D103" s="29">
        <v>0</v>
      </c>
      <c r="E103" s="5">
        <v>25.956</v>
      </c>
      <c r="F103" s="5">
        <v>26.686880000000002</v>
      </c>
      <c r="G103" s="5"/>
      <c r="H103" s="5">
        <v>26.686880000000002</v>
      </c>
      <c r="I103" s="11" t="s">
        <v>8</v>
      </c>
      <c r="J103" s="337"/>
    </row>
    <row r="104" spans="1:10" ht="24" x14ac:dyDescent="0.25">
      <c r="A104" s="76" t="s">
        <v>1006</v>
      </c>
      <c r="B104" s="4" t="s">
        <v>20</v>
      </c>
      <c r="C104" s="5">
        <v>12.988300000000001</v>
      </c>
      <c r="D104" s="29">
        <v>0</v>
      </c>
      <c r="E104" s="5">
        <v>12.988300000000001</v>
      </c>
      <c r="F104" s="5">
        <v>13.353720000000001</v>
      </c>
      <c r="G104" s="5"/>
      <c r="H104" s="5">
        <v>13.353720000000001</v>
      </c>
      <c r="I104" s="11" t="s">
        <v>8</v>
      </c>
      <c r="J104" s="337"/>
    </row>
    <row r="105" spans="1:10" x14ac:dyDescent="0.25">
      <c r="A105" s="76" t="s">
        <v>1007</v>
      </c>
      <c r="B105" s="4" t="s">
        <v>20</v>
      </c>
      <c r="C105" s="5">
        <v>36.132399999999997</v>
      </c>
      <c r="D105" s="29">
        <v>0</v>
      </c>
      <c r="E105" s="5">
        <v>36.132399999999997</v>
      </c>
      <c r="F105" s="5">
        <v>37.141640000000002</v>
      </c>
      <c r="G105" s="5"/>
      <c r="H105" s="5">
        <v>37.141640000000002</v>
      </c>
      <c r="I105" s="11" t="s">
        <v>8</v>
      </c>
      <c r="J105" s="337"/>
    </row>
    <row r="106" spans="1:10" x14ac:dyDescent="0.25">
      <c r="A106" s="348" t="s">
        <v>1008</v>
      </c>
      <c r="B106" s="4" t="s">
        <v>20</v>
      </c>
      <c r="C106" s="5">
        <v>14.172800000000001</v>
      </c>
      <c r="D106" s="29">
        <v>0</v>
      </c>
      <c r="E106" s="5">
        <v>14.172800000000001</v>
      </c>
      <c r="F106" s="5">
        <v>14.56676</v>
      </c>
      <c r="G106" s="5"/>
      <c r="H106" s="5">
        <v>14.56676</v>
      </c>
      <c r="I106" s="11" t="s">
        <v>8</v>
      </c>
      <c r="J106" s="337"/>
    </row>
    <row r="107" spans="1:10" x14ac:dyDescent="0.25">
      <c r="A107" s="76" t="s">
        <v>1009</v>
      </c>
      <c r="B107" s="4" t="s">
        <v>20</v>
      </c>
      <c r="C107" s="5">
        <v>135.76430000000002</v>
      </c>
      <c r="D107" s="29">
        <v>0</v>
      </c>
      <c r="E107" s="5">
        <v>135.76430000000002</v>
      </c>
      <c r="F107" s="5">
        <v>139.56127999999998</v>
      </c>
      <c r="G107" s="5"/>
      <c r="H107" s="5">
        <v>139.56127999999998</v>
      </c>
      <c r="I107" s="11" t="s">
        <v>8</v>
      </c>
      <c r="J107" s="337"/>
    </row>
    <row r="108" spans="1:10" ht="24" x14ac:dyDescent="0.25">
      <c r="A108" s="76" t="s">
        <v>1010</v>
      </c>
      <c r="B108" s="4" t="s">
        <v>20</v>
      </c>
      <c r="C108" s="5">
        <v>500.84780000000001</v>
      </c>
      <c r="D108" s="29">
        <v>0</v>
      </c>
      <c r="E108" s="5">
        <v>500.84780000000001</v>
      </c>
      <c r="F108" s="5">
        <v>514.87380000000007</v>
      </c>
      <c r="G108" s="5"/>
      <c r="H108" s="5">
        <v>514.87380000000007</v>
      </c>
      <c r="I108" s="11" t="s">
        <v>8</v>
      </c>
      <c r="J108" s="337"/>
    </row>
    <row r="109" spans="1:10" ht="24" x14ac:dyDescent="0.25">
      <c r="A109" s="76" t="s">
        <v>1011</v>
      </c>
      <c r="B109" s="4" t="s">
        <v>20</v>
      </c>
      <c r="C109" s="5">
        <v>500.84780000000001</v>
      </c>
      <c r="D109" s="29">
        <v>0</v>
      </c>
      <c r="E109" s="5">
        <v>500.84780000000001</v>
      </c>
      <c r="F109" s="5">
        <v>514.87380000000007</v>
      </c>
      <c r="G109" s="5"/>
      <c r="H109" s="5">
        <v>514.87380000000007</v>
      </c>
      <c r="I109" s="11" t="s">
        <v>8</v>
      </c>
      <c r="J109" s="337"/>
    </row>
    <row r="110" spans="1:10" ht="24" x14ac:dyDescent="0.25">
      <c r="A110" s="76" t="s">
        <v>1012</v>
      </c>
      <c r="B110" s="4" t="s">
        <v>20</v>
      </c>
      <c r="C110" s="5">
        <v>359.80989999999997</v>
      </c>
      <c r="D110" s="29">
        <v>0</v>
      </c>
      <c r="E110" s="5">
        <v>359.80989999999997</v>
      </c>
      <c r="F110" s="5">
        <v>369.88468</v>
      </c>
      <c r="G110" s="5"/>
      <c r="H110" s="5">
        <v>369.88468</v>
      </c>
      <c r="I110" s="11" t="s">
        <v>8</v>
      </c>
      <c r="J110" s="337"/>
    </row>
    <row r="111" spans="1:10" ht="24" x14ac:dyDescent="0.25">
      <c r="A111" s="76" t="s">
        <v>1013</v>
      </c>
      <c r="B111" s="4" t="s">
        <v>20</v>
      </c>
      <c r="C111" s="5">
        <v>538.24710000000005</v>
      </c>
      <c r="D111" s="29">
        <v>0</v>
      </c>
      <c r="E111" s="5">
        <v>538.24710000000005</v>
      </c>
      <c r="F111" s="5">
        <v>553.32100000000003</v>
      </c>
      <c r="G111" s="5"/>
      <c r="H111" s="5">
        <v>553.32100000000003</v>
      </c>
      <c r="I111" s="11" t="s">
        <v>8</v>
      </c>
      <c r="J111" s="337"/>
    </row>
    <row r="112" spans="1:10" ht="24" x14ac:dyDescent="0.25">
      <c r="A112" s="76" t="s">
        <v>1014</v>
      </c>
      <c r="B112" s="4" t="s">
        <v>20</v>
      </c>
      <c r="C112" s="5">
        <v>276.28720000000004</v>
      </c>
      <c r="D112" s="29">
        <v>0</v>
      </c>
      <c r="E112" s="5">
        <v>276.28720000000004</v>
      </c>
      <c r="F112" s="5">
        <v>284.02612000000005</v>
      </c>
      <c r="G112" s="5"/>
      <c r="H112" s="5">
        <v>284.02612000000005</v>
      </c>
      <c r="I112" s="11" t="s">
        <v>8</v>
      </c>
      <c r="J112" s="337"/>
    </row>
    <row r="113" spans="1:10" ht="24" x14ac:dyDescent="0.25">
      <c r="A113" s="76" t="s">
        <v>1015</v>
      </c>
      <c r="B113" s="4" t="s">
        <v>20</v>
      </c>
      <c r="C113" s="5">
        <v>242.31780000000001</v>
      </c>
      <c r="D113" s="29">
        <v>0</v>
      </c>
      <c r="E113" s="5">
        <v>242.31780000000001</v>
      </c>
      <c r="F113" s="5">
        <v>249.10496000000001</v>
      </c>
      <c r="G113" s="5"/>
      <c r="H113" s="5">
        <v>249.10496000000001</v>
      </c>
      <c r="I113" s="11" t="s">
        <v>8</v>
      </c>
      <c r="J113" s="337"/>
    </row>
    <row r="114" spans="1:10" ht="24" x14ac:dyDescent="0.25">
      <c r="A114" s="76" t="s">
        <v>1016</v>
      </c>
      <c r="B114" s="4" t="s">
        <v>20</v>
      </c>
      <c r="C114" s="5">
        <v>171.29930000000002</v>
      </c>
      <c r="D114" s="29">
        <v>0</v>
      </c>
      <c r="E114" s="5">
        <v>171.29930000000002</v>
      </c>
      <c r="F114" s="5">
        <v>176.09640000000002</v>
      </c>
      <c r="G114" s="5"/>
      <c r="H114" s="5">
        <v>176.09640000000002</v>
      </c>
      <c r="I114" s="11" t="s">
        <v>8</v>
      </c>
      <c r="J114" s="337"/>
    </row>
    <row r="115" spans="1:10" ht="24" x14ac:dyDescent="0.25">
      <c r="A115" s="76" t="s">
        <v>1017</v>
      </c>
      <c r="B115" s="4" t="s">
        <v>20</v>
      </c>
      <c r="C115" s="5">
        <v>1020.73</v>
      </c>
      <c r="D115" s="29">
        <v>0</v>
      </c>
      <c r="E115" s="5">
        <v>1020.73</v>
      </c>
      <c r="F115" s="5">
        <v>1049.31044</v>
      </c>
      <c r="G115" s="5"/>
      <c r="H115" s="5">
        <v>1049.31044</v>
      </c>
      <c r="I115" s="11" t="s">
        <v>8</v>
      </c>
      <c r="J115" s="337"/>
    </row>
    <row r="116" spans="1:10" x14ac:dyDescent="0.25">
      <c r="A116" s="359" t="s">
        <v>1018</v>
      </c>
      <c r="B116" s="4" t="s">
        <v>20</v>
      </c>
      <c r="C116" s="5"/>
      <c r="D116" s="29"/>
      <c r="E116" s="5"/>
      <c r="F116" s="5"/>
      <c r="G116" s="5"/>
      <c r="H116" s="5"/>
      <c r="I116" s="11"/>
      <c r="J116" s="337"/>
    </row>
    <row r="117" spans="1:10" x14ac:dyDescent="0.25">
      <c r="A117" s="76" t="s">
        <v>1019</v>
      </c>
      <c r="B117" s="4" t="s">
        <v>20</v>
      </c>
      <c r="C117" s="5">
        <v>42.230000000000004</v>
      </c>
      <c r="D117" s="29">
        <v>0</v>
      </c>
      <c r="E117" s="5">
        <v>42.230000000000004</v>
      </c>
      <c r="F117" s="549">
        <v>41</v>
      </c>
      <c r="G117" s="549"/>
      <c r="H117" s="549">
        <v>41</v>
      </c>
      <c r="I117" s="554" t="s">
        <v>8</v>
      </c>
      <c r="J117" s="587"/>
    </row>
    <row r="118" spans="1:10" x14ac:dyDescent="0.25">
      <c r="A118" s="76" t="s">
        <v>1020</v>
      </c>
      <c r="B118" s="4" t="s">
        <v>20</v>
      </c>
      <c r="C118" s="5">
        <v>27.810000000000002</v>
      </c>
      <c r="D118" s="29">
        <v>0</v>
      </c>
      <c r="E118" s="5">
        <v>27.810000000000002</v>
      </c>
      <c r="F118" s="549">
        <v>27</v>
      </c>
      <c r="G118" s="549"/>
      <c r="H118" s="549">
        <v>27</v>
      </c>
      <c r="I118" s="554" t="s">
        <v>8</v>
      </c>
      <c r="J118" s="587"/>
    </row>
    <row r="119" spans="1:10" x14ac:dyDescent="0.25">
      <c r="A119" s="76" t="s">
        <v>1021</v>
      </c>
      <c r="B119" s="4" t="s">
        <v>20</v>
      </c>
      <c r="C119" s="5">
        <v>42.230000000000004</v>
      </c>
      <c r="D119" s="29">
        <v>0</v>
      </c>
      <c r="E119" s="5">
        <v>42.230000000000004</v>
      </c>
      <c r="F119" s="549">
        <v>41</v>
      </c>
      <c r="G119" s="549"/>
      <c r="H119" s="549">
        <v>41</v>
      </c>
      <c r="I119" s="554" t="s">
        <v>8</v>
      </c>
      <c r="J119" s="587"/>
    </row>
    <row r="120" spans="1:10" x14ac:dyDescent="0.25">
      <c r="A120" s="76" t="s">
        <v>1022</v>
      </c>
      <c r="B120" s="4" t="s">
        <v>20</v>
      </c>
      <c r="C120" s="5">
        <v>27.810000000000002</v>
      </c>
      <c r="D120" s="29">
        <v>0</v>
      </c>
      <c r="E120" s="5">
        <v>27.810000000000002</v>
      </c>
      <c r="F120" s="549">
        <v>27</v>
      </c>
      <c r="G120" s="549"/>
      <c r="H120" s="549">
        <v>27</v>
      </c>
      <c r="I120" s="554" t="s">
        <v>8</v>
      </c>
      <c r="J120" s="587"/>
    </row>
    <row r="121" spans="1:10" x14ac:dyDescent="0.25">
      <c r="A121" s="76" t="s">
        <v>1023</v>
      </c>
      <c r="B121" s="4" t="s">
        <v>20</v>
      </c>
      <c r="C121" s="5">
        <v>32.96</v>
      </c>
      <c r="D121" s="29">
        <v>0</v>
      </c>
      <c r="E121" s="5">
        <v>32.96</v>
      </c>
      <c r="F121" s="549">
        <v>32</v>
      </c>
      <c r="G121" s="549"/>
      <c r="H121" s="549">
        <v>32</v>
      </c>
      <c r="I121" s="554" t="s">
        <v>8</v>
      </c>
      <c r="J121" s="587"/>
    </row>
    <row r="122" spans="1:10" x14ac:dyDescent="0.25">
      <c r="A122" s="76" t="s">
        <v>1024</v>
      </c>
      <c r="B122" s="4" t="s">
        <v>20</v>
      </c>
      <c r="C122" s="5">
        <v>63.036000000000001</v>
      </c>
      <c r="D122" s="29">
        <v>0</v>
      </c>
      <c r="E122" s="5">
        <v>63.036000000000001</v>
      </c>
      <c r="F122" s="549">
        <v>61.2</v>
      </c>
      <c r="G122" s="549"/>
      <c r="H122" s="549">
        <v>61.2</v>
      </c>
      <c r="I122" s="554" t="s">
        <v>8</v>
      </c>
      <c r="J122" s="587"/>
    </row>
    <row r="123" spans="1:10" x14ac:dyDescent="0.25">
      <c r="A123" s="76" t="s">
        <v>1025</v>
      </c>
      <c r="B123" s="4" t="s">
        <v>20</v>
      </c>
      <c r="C123" s="5">
        <v>45.32</v>
      </c>
      <c r="D123" s="29">
        <v>0</v>
      </c>
      <c r="E123" s="5">
        <v>45.32</v>
      </c>
      <c r="F123" s="549">
        <v>44</v>
      </c>
      <c r="G123" s="549"/>
      <c r="H123" s="549">
        <v>44</v>
      </c>
      <c r="I123" s="554" t="s">
        <v>8</v>
      </c>
      <c r="J123" s="587"/>
    </row>
    <row r="124" spans="1:10" x14ac:dyDescent="0.25">
      <c r="A124" s="76" t="s">
        <v>1026</v>
      </c>
      <c r="B124" s="4" t="s">
        <v>20</v>
      </c>
      <c r="C124" s="5">
        <v>92.7</v>
      </c>
      <c r="D124" s="29">
        <v>0</v>
      </c>
      <c r="E124" s="5">
        <v>92.7</v>
      </c>
      <c r="F124" s="549">
        <v>90</v>
      </c>
      <c r="G124" s="549"/>
      <c r="H124" s="549">
        <v>90</v>
      </c>
      <c r="I124" s="554" t="s">
        <v>8</v>
      </c>
      <c r="J124" s="587"/>
    </row>
    <row r="125" spans="1:10" x14ac:dyDescent="0.25">
      <c r="A125" s="76" t="s">
        <v>1027</v>
      </c>
      <c r="B125" s="4" t="s">
        <v>20</v>
      </c>
      <c r="C125" s="5">
        <v>27.810000000000002</v>
      </c>
      <c r="D125" s="29">
        <v>0</v>
      </c>
      <c r="E125" s="5">
        <v>27.810000000000002</v>
      </c>
      <c r="F125" s="549">
        <v>27</v>
      </c>
      <c r="G125" s="549"/>
      <c r="H125" s="549">
        <v>27</v>
      </c>
      <c r="I125" s="554" t="s">
        <v>8</v>
      </c>
      <c r="J125" s="587"/>
    </row>
    <row r="126" spans="1:10" x14ac:dyDescent="0.25">
      <c r="A126" s="76" t="s">
        <v>1028</v>
      </c>
      <c r="B126" s="4" t="s">
        <v>20</v>
      </c>
      <c r="C126" s="5">
        <v>27.810000000000002</v>
      </c>
      <c r="D126" s="29">
        <v>0</v>
      </c>
      <c r="E126" s="5">
        <v>27.810000000000002</v>
      </c>
      <c r="F126" s="549">
        <v>27</v>
      </c>
      <c r="G126" s="549"/>
      <c r="H126" s="549">
        <v>27</v>
      </c>
      <c r="I126" s="554" t="s">
        <v>8</v>
      </c>
      <c r="J126" s="587"/>
    </row>
    <row r="127" spans="1:10" x14ac:dyDescent="0.25">
      <c r="A127" s="76" t="s">
        <v>1029</v>
      </c>
      <c r="B127" s="4" t="s">
        <v>20</v>
      </c>
      <c r="C127" s="5">
        <v>113.3</v>
      </c>
      <c r="D127" s="29">
        <v>0</v>
      </c>
      <c r="E127" s="5">
        <v>113.3</v>
      </c>
      <c r="F127" s="549">
        <v>110</v>
      </c>
      <c r="G127" s="549"/>
      <c r="H127" s="549">
        <v>110</v>
      </c>
      <c r="I127" s="554" t="s">
        <v>8</v>
      </c>
      <c r="J127" s="587"/>
    </row>
    <row r="128" spans="1:10" x14ac:dyDescent="0.25">
      <c r="A128" s="76" t="s">
        <v>1030</v>
      </c>
      <c r="B128" s="4" t="s">
        <v>20</v>
      </c>
      <c r="C128" s="5">
        <v>27.810000000000002</v>
      </c>
      <c r="D128" s="29">
        <v>0</v>
      </c>
      <c r="E128" s="5">
        <v>27.810000000000002</v>
      </c>
      <c r="F128" s="549">
        <v>27</v>
      </c>
      <c r="G128" s="549"/>
      <c r="H128" s="549">
        <v>27</v>
      </c>
      <c r="I128" s="554" t="s">
        <v>8</v>
      </c>
      <c r="J128" s="587"/>
    </row>
    <row r="129" spans="1:10" ht="15.75" thickBot="1" x14ac:dyDescent="0.3">
      <c r="A129" s="589" t="s">
        <v>1031</v>
      </c>
      <c r="B129" s="590" t="s">
        <v>20</v>
      </c>
      <c r="C129" s="591">
        <v>27.810000000000002</v>
      </c>
      <c r="D129" s="592">
        <v>0</v>
      </c>
      <c r="E129" s="591">
        <v>27.810000000000002</v>
      </c>
      <c r="F129" s="593">
        <v>27</v>
      </c>
      <c r="G129" s="593"/>
      <c r="H129" s="593">
        <v>27</v>
      </c>
      <c r="I129" s="594" t="s">
        <v>8</v>
      </c>
      <c r="J129" s="595"/>
    </row>
  </sheetData>
  <mergeCells count="1">
    <mergeCell ref="A1:J1"/>
  </mergeCells>
  <pageMargins left="0" right="0" top="0" bottom="0" header="0.31496062992125984" footer="0.31496062992125984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H33" sqref="H33"/>
    </sheetView>
  </sheetViews>
  <sheetFormatPr baseColWidth="10" defaultColWidth="11.42578125" defaultRowHeight="15.75" x14ac:dyDescent="0.25"/>
  <cols>
    <col min="1" max="1" width="32.42578125" style="295" customWidth="1"/>
    <col min="2" max="2" width="18.140625" style="295" customWidth="1"/>
    <col min="3" max="3" width="17.42578125" style="295" customWidth="1"/>
    <col min="4" max="16384" width="11.42578125" style="295"/>
  </cols>
  <sheetData>
    <row r="1" spans="1:3" ht="16.5" thickBot="1" x14ac:dyDescent="0.3">
      <c r="A1" s="642" t="s">
        <v>857</v>
      </c>
      <c r="B1" s="643"/>
      <c r="C1" s="644"/>
    </row>
    <row r="2" spans="1:3" ht="16.5" thickBot="1" x14ac:dyDescent="0.3">
      <c r="A2" s="296" t="s">
        <v>1033</v>
      </c>
      <c r="B2" s="297" t="s">
        <v>726</v>
      </c>
      <c r="C2" s="297" t="s">
        <v>1062</v>
      </c>
    </row>
    <row r="3" spans="1:3" x14ac:dyDescent="0.25">
      <c r="A3" s="298" t="s">
        <v>1034</v>
      </c>
      <c r="B3" s="299"/>
      <c r="C3" s="299"/>
    </row>
    <row r="4" spans="1:3" x14ac:dyDescent="0.25">
      <c r="A4" s="298" t="s">
        <v>482</v>
      </c>
      <c r="B4" s="299"/>
      <c r="C4" s="299"/>
    </row>
    <row r="5" spans="1:3" x14ac:dyDescent="0.25">
      <c r="A5" s="298" t="s">
        <v>483</v>
      </c>
      <c r="B5" s="299"/>
      <c r="C5" s="299"/>
    </row>
    <row r="6" spans="1:3" x14ac:dyDescent="0.25">
      <c r="A6" s="298" t="s">
        <v>484</v>
      </c>
      <c r="B6" s="299"/>
      <c r="C6" s="299"/>
    </row>
    <row r="7" spans="1:3" x14ac:dyDescent="0.25">
      <c r="A7" s="298" t="s">
        <v>485</v>
      </c>
      <c r="B7" s="299">
        <v>1.5</v>
      </c>
      <c r="C7" s="299">
        <f>ROUNDUP(B7*1.028,1)</f>
        <v>1.6</v>
      </c>
    </row>
    <row r="8" spans="1:3" x14ac:dyDescent="0.25">
      <c r="A8" s="298" t="s">
        <v>486</v>
      </c>
      <c r="B8" s="299">
        <v>1.7999999999999998</v>
      </c>
      <c r="C8" s="299">
        <f t="shared" ref="C8:C56" si="0">ROUNDUP(B8*1.028,1)</f>
        <v>1.9000000000000001</v>
      </c>
    </row>
    <row r="9" spans="1:3" x14ac:dyDescent="0.25">
      <c r="A9" s="298" t="s">
        <v>487</v>
      </c>
      <c r="B9" s="299">
        <v>2</v>
      </c>
      <c r="C9" s="299">
        <f t="shared" si="0"/>
        <v>2.1</v>
      </c>
    </row>
    <row r="10" spans="1:3" x14ac:dyDescent="0.25">
      <c r="A10" s="298" t="s">
        <v>488</v>
      </c>
      <c r="B10" s="299">
        <v>2.2000000000000002</v>
      </c>
      <c r="C10" s="299">
        <f t="shared" si="0"/>
        <v>2.3000000000000003</v>
      </c>
    </row>
    <row r="11" spans="1:3" x14ac:dyDescent="0.25">
      <c r="A11" s="298" t="s">
        <v>489</v>
      </c>
      <c r="B11" s="299">
        <v>2.5</v>
      </c>
      <c r="C11" s="299">
        <f t="shared" si="0"/>
        <v>2.6</v>
      </c>
    </row>
    <row r="12" spans="1:3" x14ac:dyDescent="0.25">
      <c r="A12" s="298" t="s">
        <v>490</v>
      </c>
      <c r="B12" s="299">
        <v>2.8</v>
      </c>
      <c r="C12" s="299">
        <f t="shared" si="0"/>
        <v>2.9</v>
      </c>
    </row>
    <row r="13" spans="1:3" x14ac:dyDescent="0.25">
      <c r="A13" s="298" t="s">
        <v>491</v>
      </c>
      <c r="B13" s="299">
        <v>3</v>
      </c>
      <c r="C13" s="299">
        <f t="shared" si="0"/>
        <v>3.1</v>
      </c>
    </row>
    <row r="14" spans="1:3" x14ac:dyDescent="0.25">
      <c r="A14" s="298" t="s">
        <v>492</v>
      </c>
      <c r="B14" s="299">
        <v>3.2</v>
      </c>
      <c r="C14" s="299">
        <f t="shared" si="0"/>
        <v>3.3000000000000003</v>
      </c>
    </row>
    <row r="15" spans="1:3" x14ac:dyDescent="0.25">
      <c r="A15" s="298" t="s">
        <v>493</v>
      </c>
      <c r="B15" s="299">
        <v>3.5999999999999996</v>
      </c>
      <c r="C15" s="299">
        <f t="shared" si="0"/>
        <v>3.8000000000000003</v>
      </c>
    </row>
    <row r="16" spans="1:3" x14ac:dyDescent="0.25">
      <c r="A16" s="298" t="s">
        <v>494</v>
      </c>
      <c r="B16" s="299">
        <v>4</v>
      </c>
      <c r="C16" s="299">
        <f t="shared" si="0"/>
        <v>4.1999999999999993</v>
      </c>
    </row>
    <row r="17" spans="1:3" x14ac:dyDescent="0.25">
      <c r="A17" s="298" t="s">
        <v>495</v>
      </c>
      <c r="B17" s="299">
        <v>4.4000000000000004</v>
      </c>
      <c r="C17" s="299">
        <f t="shared" si="0"/>
        <v>4.5999999999999996</v>
      </c>
    </row>
    <row r="18" spans="1:3" x14ac:dyDescent="0.25">
      <c r="A18" s="298" t="s">
        <v>496</v>
      </c>
      <c r="B18" s="299">
        <v>4.7</v>
      </c>
      <c r="C18" s="299">
        <f t="shared" si="0"/>
        <v>4.8999999999999995</v>
      </c>
    </row>
    <row r="19" spans="1:3" x14ac:dyDescent="0.25">
      <c r="A19" s="298" t="s">
        <v>497</v>
      </c>
      <c r="B19" s="299">
        <v>5.0999999999999996</v>
      </c>
      <c r="C19" s="299">
        <f t="shared" si="0"/>
        <v>5.3</v>
      </c>
    </row>
    <row r="20" spans="1:3" x14ac:dyDescent="0.25">
      <c r="A20" s="298" t="s">
        <v>498</v>
      </c>
      <c r="B20" s="299">
        <v>5.5</v>
      </c>
      <c r="C20" s="299">
        <f t="shared" si="0"/>
        <v>5.6999999999999993</v>
      </c>
    </row>
    <row r="21" spans="1:3" x14ac:dyDescent="0.25">
      <c r="A21" s="298" t="s">
        <v>499</v>
      </c>
      <c r="B21" s="299">
        <v>5.9</v>
      </c>
      <c r="C21" s="299">
        <f t="shared" si="0"/>
        <v>6.1</v>
      </c>
    </row>
    <row r="22" spans="1:3" x14ac:dyDescent="0.25">
      <c r="A22" s="298" t="s">
        <v>500</v>
      </c>
      <c r="B22" s="299">
        <v>6.2</v>
      </c>
      <c r="C22" s="299">
        <f t="shared" si="0"/>
        <v>6.3999999999999995</v>
      </c>
    </row>
    <row r="23" spans="1:3" x14ac:dyDescent="0.25">
      <c r="A23" s="298" t="s">
        <v>501</v>
      </c>
      <c r="B23" s="299">
        <v>6.6000000000000005</v>
      </c>
      <c r="C23" s="299">
        <f t="shared" si="0"/>
        <v>6.8</v>
      </c>
    </row>
    <row r="24" spans="1:3" x14ac:dyDescent="0.25">
      <c r="A24" s="298" t="s">
        <v>502</v>
      </c>
      <c r="B24" s="299">
        <v>7</v>
      </c>
      <c r="C24" s="299">
        <f t="shared" si="0"/>
        <v>7.1999999999999993</v>
      </c>
    </row>
    <row r="25" spans="1:3" x14ac:dyDescent="0.25">
      <c r="A25" s="298" t="s">
        <v>503</v>
      </c>
      <c r="B25" s="299">
        <v>7.4</v>
      </c>
      <c r="C25" s="299">
        <f t="shared" si="0"/>
        <v>7.6999999999999993</v>
      </c>
    </row>
    <row r="26" spans="1:3" x14ac:dyDescent="0.25">
      <c r="A26" s="298" t="s">
        <v>504</v>
      </c>
      <c r="B26" s="299">
        <v>7.7</v>
      </c>
      <c r="C26" s="299">
        <f t="shared" si="0"/>
        <v>8</v>
      </c>
    </row>
    <row r="27" spans="1:3" x14ac:dyDescent="0.25">
      <c r="A27" s="298" t="s">
        <v>505</v>
      </c>
      <c r="B27" s="299">
        <v>8.1</v>
      </c>
      <c r="C27" s="299">
        <f t="shared" si="0"/>
        <v>8.4</v>
      </c>
    </row>
    <row r="28" spans="1:3" x14ac:dyDescent="0.25">
      <c r="A28" s="298" t="s">
        <v>506</v>
      </c>
      <c r="B28" s="299">
        <v>8.5</v>
      </c>
      <c r="C28" s="299">
        <f t="shared" si="0"/>
        <v>8.7999999999999989</v>
      </c>
    </row>
    <row r="29" spans="1:3" x14ac:dyDescent="0.25">
      <c r="A29" s="298" t="s">
        <v>507</v>
      </c>
      <c r="B29" s="299">
        <v>8.9</v>
      </c>
      <c r="C29" s="299">
        <f t="shared" si="0"/>
        <v>9.1999999999999993</v>
      </c>
    </row>
    <row r="30" spans="1:3" x14ac:dyDescent="0.25">
      <c r="A30" s="298" t="s">
        <v>508</v>
      </c>
      <c r="B30" s="299">
        <v>9.1999999999999993</v>
      </c>
      <c r="C30" s="299">
        <f t="shared" si="0"/>
        <v>9.5</v>
      </c>
    </row>
    <row r="31" spans="1:3" x14ac:dyDescent="0.25">
      <c r="A31" s="298" t="s">
        <v>509</v>
      </c>
      <c r="B31" s="299">
        <v>9.6</v>
      </c>
      <c r="C31" s="299">
        <f t="shared" si="0"/>
        <v>9.9</v>
      </c>
    </row>
    <row r="32" spans="1:3" x14ac:dyDescent="0.25">
      <c r="A32" s="298" t="s">
        <v>510</v>
      </c>
      <c r="B32" s="299">
        <v>10</v>
      </c>
      <c r="C32" s="299">
        <f t="shared" si="0"/>
        <v>10.299999999999999</v>
      </c>
    </row>
    <row r="33" spans="1:3" x14ac:dyDescent="0.25">
      <c r="A33" s="298" t="s">
        <v>511</v>
      </c>
      <c r="B33" s="299">
        <v>10.399999999999999</v>
      </c>
      <c r="C33" s="299">
        <f t="shared" si="0"/>
        <v>10.7</v>
      </c>
    </row>
    <row r="34" spans="1:3" x14ac:dyDescent="0.25">
      <c r="A34" s="298" t="s">
        <v>512</v>
      </c>
      <c r="B34" s="299">
        <v>10.7</v>
      </c>
      <c r="C34" s="299">
        <f t="shared" si="0"/>
        <v>11</v>
      </c>
    </row>
    <row r="35" spans="1:3" x14ac:dyDescent="0.25">
      <c r="A35" s="298" t="s">
        <v>513</v>
      </c>
      <c r="B35" s="299">
        <v>11.1</v>
      </c>
      <c r="C35" s="299">
        <f t="shared" si="0"/>
        <v>11.5</v>
      </c>
    </row>
    <row r="36" spans="1:3" x14ac:dyDescent="0.25">
      <c r="A36" s="298" t="s">
        <v>514</v>
      </c>
      <c r="B36" s="299">
        <v>11.5</v>
      </c>
      <c r="C36" s="299">
        <f t="shared" si="0"/>
        <v>11.9</v>
      </c>
    </row>
    <row r="37" spans="1:3" x14ac:dyDescent="0.25">
      <c r="A37" s="298" t="s">
        <v>515</v>
      </c>
      <c r="B37" s="299">
        <v>11.899999999999999</v>
      </c>
      <c r="C37" s="299">
        <f t="shared" si="0"/>
        <v>12.299999999999999</v>
      </c>
    </row>
    <row r="38" spans="1:3" x14ac:dyDescent="0.25">
      <c r="A38" s="298" t="s">
        <v>516</v>
      </c>
      <c r="B38" s="299">
        <v>12.2</v>
      </c>
      <c r="C38" s="299">
        <f t="shared" si="0"/>
        <v>12.6</v>
      </c>
    </row>
    <row r="39" spans="1:3" x14ac:dyDescent="0.25">
      <c r="A39" s="298" t="s">
        <v>517</v>
      </c>
      <c r="B39" s="299">
        <v>12.6</v>
      </c>
      <c r="C39" s="299">
        <f t="shared" si="0"/>
        <v>13</v>
      </c>
    </row>
    <row r="40" spans="1:3" x14ac:dyDescent="0.25">
      <c r="A40" s="298" t="s">
        <v>518</v>
      </c>
      <c r="B40" s="299">
        <v>13</v>
      </c>
      <c r="C40" s="299">
        <f t="shared" si="0"/>
        <v>13.4</v>
      </c>
    </row>
    <row r="41" spans="1:3" x14ac:dyDescent="0.25">
      <c r="A41" s="298" t="s">
        <v>519</v>
      </c>
      <c r="B41" s="299">
        <v>13.399999999999999</v>
      </c>
      <c r="C41" s="299">
        <f t="shared" si="0"/>
        <v>13.799999999999999</v>
      </c>
    </row>
    <row r="42" spans="1:3" x14ac:dyDescent="0.25">
      <c r="A42" s="298" t="s">
        <v>520</v>
      </c>
      <c r="B42" s="299">
        <v>13.7</v>
      </c>
      <c r="C42" s="299">
        <f t="shared" si="0"/>
        <v>14.1</v>
      </c>
    </row>
    <row r="43" spans="1:3" x14ac:dyDescent="0.25">
      <c r="A43" s="298" t="s">
        <v>521</v>
      </c>
      <c r="B43" s="299">
        <v>14.2</v>
      </c>
      <c r="C43" s="299">
        <f t="shared" si="0"/>
        <v>14.6</v>
      </c>
    </row>
    <row r="44" spans="1:3" x14ac:dyDescent="0.25">
      <c r="A44" s="298" t="s">
        <v>522</v>
      </c>
      <c r="B44" s="299">
        <v>14.7</v>
      </c>
      <c r="C44" s="299">
        <f t="shared" si="0"/>
        <v>15.2</v>
      </c>
    </row>
    <row r="45" spans="1:3" x14ac:dyDescent="0.25">
      <c r="A45" s="298" t="s">
        <v>523</v>
      </c>
      <c r="B45" s="299">
        <v>15.2</v>
      </c>
      <c r="C45" s="299">
        <f t="shared" si="0"/>
        <v>15.7</v>
      </c>
    </row>
    <row r="46" spans="1:3" x14ac:dyDescent="0.25">
      <c r="A46" s="298" t="s">
        <v>524</v>
      </c>
      <c r="B46" s="299">
        <v>15.7</v>
      </c>
      <c r="C46" s="299">
        <f t="shared" si="0"/>
        <v>16.200000000000003</v>
      </c>
    </row>
    <row r="47" spans="1:3" x14ac:dyDescent="0.25">
      <c r="A47" s="298" t="s">
        <v>525</v>
      </c>
      <c r="B47" s="299">
        <v>16.2</v>
      </c>
      <c r="C47" s="299">
        <f t="shared" si="0"/>
        <v>16.700000000000003</v>
      </c>
    </row>
    <row r="48" spans="1:3" x14ac:dyDescent="0.25">
      <c r="A48" s="298" t="s">
        <v>526</v>
      </c>
      <c r="B48" s="299">
        <v>16.7</v>
      </c>
      <c r="C48" s="299">
        <f t="shared" si="0"/>
        <v>17.200000000000003</v>
      </c>
    </row>
    <row r="49" spans="1:3" x14ac:dyDescent="0.25">
      <c r="A49" s="298" t="s">
        <v>527</v>
      </c>
      <c r="B49" s="299">
        <v>17.2</v>
      </c>
      <c r="C49" s="299">
        <f t="shared" si="0"/>
        <v>17.700000000000003</v>
      </c>
    </row>
    <row r="50" spans="1:3" x14ac:dyDescent="0.25">
      <c r="A50" s="298" t="s">
        <v>528</v>
      </c>
      <c r="B50" s="299">
        <v>17.7</v>
      </c>
      <c r="C50" s="299">
        <f t="shared" si="0"/>
        <v>18.200000000000003</v>
      </c>
    </row>
    <row r="51" spans="1:3" x14ac:dyDescent="0.25">
      <c r="A51" s="298" t="s">
        <v>529</v>
      </c>
      <c r="B51" s="299">
        <v>21.2</v>
      </c>
      <c r="C51" s="299">
        <f t="shared" si="0"/>
        <v>21.8</v>
      </c>
    </row>
    <row r="52" spans="1:3" x14ac:dyDescent="0.25">
      <c r="A52" s="298" t="s">
        <v>530</v>
      </c>
      <c r="B52" s="299">
        <v>31.2</v>
      </c>
      <c r="C52" s="299">
        <f t="shared" si="0"/>
        <v>32.1</v>
      </c>
    </row>
    <row r="53" spans="1:3" x14ac:dyDescent="0.25">
      <c r="A53" s="298" t="s">
        <v>531</v>
      </c>
      <c r="B53" s="299">
        <v>41.2</v>
      </c>
      <c r="C53" s="299">
        <f t="shared" si="0"/>
        <v>42.4</v>
      </c>
    </row>
    <row r="54" spans="1:3" x14ac:dyDescent="0.25">
      <c r="A54" s="298" t="s">
        <v>532</v>
      </c>
      <c r="B54" s="299">
        <v>51.2</v>
      </c>
      <c r="C54" s="299">
        <f t="shared" si="0"/>
        <v>52.7</v>
      </c>
    </row>
    <row r="55" spans="1:3" x14ac:dyDescent="0.25">
      <c r="A55" s="298" t="s">
        <v>533</v>
      </c>
      <c r="B55" s="299">
        <v>61.2</v>
      </c>
      <c r="C55" s="299">
        <f t="shared" si="0"/>
        <v>63</v>
      </c>
    </row>
    <row r="56" spans="1:3" x14ac:dyDescent="0.25">
      <c r="A56" s="298" t="s">
        <v>534</v>
      </c>
      <c r="B56" s="299">
        <v>71.2</v>
      </c>
      <c r="C56" s="299">
        <f t="shared" si="0"/>
        <v>73.199999999999989</v>
      </c>
    </row>
    <row r="57" spans="1:3" ht="16.5" thickBot="1" x14ac:dyDescent="0.3">
      <c r="A57" s="298" t="s">
        <v>535</v>
      </c>
      <c r="B57" s="299">
        <v>81.2</v>
      </c>
      <c r="C57" s="299">
        <f>ROUNDUP(B57*1.028,1)</f>
        <v>83.5</v>
      </c>
    </row>
    <row r="58" spans="1:3" ht="16.5" thickBot="1" x14ac:dyDescent="0.3">
      <c r="A58" s="300" t="s">
        <v>536</v>
      </c>
      <c r="B58" s="411">
        <v>25</v>
      </c>
      <c r="C58" s="301">
        <v>26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A22" sqref="A22"/>
    </sheetView>
  </sheetViews>
  <sheetFormatPr baseColWidth="10" defaultColWidth="11.42578125" defaultRowHeight="15" x14ac:dyDescent="0.25"/>
  <cols>
    <col min="1" max="1" width="93" style="305" bestFit="1" customWidth="1"/>
    <col min="2" max="3" width="23.5703125" style="305" customWidth="1"/>
    <col min="4" max="4" width="19" style="305" customWidth="1"/>
    <col min="5" max="5" width="24.42578125" style="305" customWidth="1"/>
    <col min="6" max="16384" width="11.42578125" style="305"/>
  </cols>
  <sheetData>
    <row r="1" spans="1:4" s="295" customFormat="1" ht="16.5" thickBot="1" x14ac:dyDescent="0.3">
      <c r="A1" s="642" t="s">
        <v>1072</v>
      </c>
      <c r="B1" s="643"/>
      <c r="C1" s="643"/>
      <c r="D1" s="644"/>
    </row>
    <row r="2" spans="1:4" x14ac:dyDescent="0.25">
      <c r="A2" s="426" t="s">
        <v>1073</v>
      </c>
      <c r="B2" s="326" t="s">
        <v>1074</v>
      </c>
      <c r="C2" s="313" t="s">
        <v>1075</v>
      </c>
      <c r="D2" s="427" t="s">
        <v>1864</v>
      </c>
    </row>
    <row r="3" spans="1:4" x14ac:dyDescent="0.25">
      <c r="A3" s="428" t="s">
        <v>1076</v>
      </c>
      <c r="B3" s="306"/>
      <c r="C3" s="306"/>
      <c r="D3" s="429"/>
    </row>
    <row r="4" spans="1:4" x14ac:dyDescent="0.25">
      <c r="A4" s="430" t="s">
        <v>1077</v>
      </c>
      <c r="B4" s="307" t="s">
        <v>1078</v>
      </c>
      <c r="C4" s="307">
        <v>82.5</v>
      </c>
      <c r="D4" s="431">
        <v>82.5</v>
      </c>
    </row>
    <row r="5" spans="1:4" x14ac:dyDescent="0.25">
      <c r="A5" s="430" t="s">
        <v>1079</v>
      </c>
      <c r="B5" s="307" t="s">
        <v>1078</v>
      </c>
      <c r="C5" s="307">
        <v>185</v>
      </c>
      <c r="D5" s="431">
        <v>185</v>
      </c>
    </row>
    <row r="6" spans="1:4" x14ac:dyDescent="0.25">
      <c r="A6" s="432" t="s">
        <v>1080</v>
      </c>
      <c r="B6" s="308" t="s">
        <v>1081</v>
      </c>
      <c r="C6" s="307"/>
      <c r="D6" s="431">
        <v>172.8</v>
      </c>
    </row>
    <row r="7" spans="1:4" x14ac:dyDescent="0.25">
      <c r="A7" s="430" t="s">
        <v>1082</v>
      </c>
      <c r="B7" s="307"/>
      <c r="C7" s="309">
        <v>66</v>
      </c>
      <c r="D7" s="431">
        <v>66</v>
      </c>
    </row>
    <row r="8" spans="1:4" x14ac:dyDescent="0.25">
      <c r="A8" s="432" t="s">
        <v>1083</v>
      </c>
      <c r="B8" s="307" t="s">
        <v>1084</v>
      </c>
      <c r="C8" s="309" t="s">
        <v>1085</v>
      </c>
      <c r="D8" s="431">
        <v>35</v>
      </c>
    </row>
    <row r="9" spans="1:4" x14ac:dyDescent="0.25">
      <c r="A9" s="430" t="s">
        <v>1086</v>
      </c>
      <c r="B9" s="307" t="s">
        <v>1087</v>
      </c>
      <c r="C9" s="309" t="s">
        <v>1085</v>
      </c>
      <c r="D9" s="431">
        <v>60</v>
      </c>
    </row>
    <row r="10" spans="1:4" x14ac:dyDescent="0.25">
      <c r="A10" s="430" t="s">
        <v>1088</v>
      </c>
      <c r="B10" s="307" t="s">
        <v>1089</v>
      </c>
      <c r="C10" s="309" t="s">
        <v>1085</v>
      </c>
      <c r="D10" s="431">
        <v>20</v>
      </c>
    </row>
    <row r="11" spans="1:4" x14ac:dyDescent="0.25">
      <c r="A11" s="433" t="s">
        <v>1090</v>
      </c>
      <c r="B11" s="307"/>
      <c r="C11" s="309">
        <v>123.5</v>
      </c>
      <c r="D11" s="431">
        <v>123.5</v>
      </c>
    </row>
    <row r="12" spans="1:4" x14ac:dyDescent="0.25">
      <c r="A12" s="428" t="s">
        <v>1091</v>
      </c>
      <c r="B12" s="306"/>
      <c r="C12" s="306"/>
      <c r="D12" s="429"/>
    </row>
    <row r="13" spans="1:4" x14ac:dyDescent="0.25">
      <c r="A13" s="434" t="s">
        <v>1092</v>
      </c>
      <c r="B13" s="309" t="s">
        <v>1093</v>
      </c>
      <c r="C13" s="309">
        <v>230</v>
      </c>
      <c r="D13" s="435">
        <v>230</v>
      </c>
    </row>
    <row r="14" spans="1:4" ht="15.75" thickBot="1" x14ac:dyDescent="0.3">
      <c r="A14" s="436" t="s">
        <v>1094</v>
      </c>
      <c r="B14" s="437" t="s">
        <v>1095</v>
      </c>
      <c r="C14" s="438" t="s">
        <v>1085</v>
      </c>
      <c r="D14" s="439">
        <v>70</v>
      </c>
    </row>
  </sheetData>
  <mergeCells count="1">
    <mergeCell ref="A1:D1"/>
  </mergeCells>
  <pageMargins left="0.7" right="0.7" top="0.75" bottom="0.75" header="0.3" footer="0.3"/>
  <pageSetup paperSize="9" scale="5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opLeftCell="A13" workbookViewId="0">
      <selection sqref="A1:D37"/>
    </sheetView>
  </sheetViews>
  <sheetFormatPr baseColWidth="10" defaultColWidth="11.42578125" defaultRowHeight="15" x14ac:dyDescent="0.25"/>
  <cols>
    <col min="1" max="1" width="49" style="305" customWidth="1"/>
    <col min="2" max="2" width="26.5703125" style="305" customWidth="1"/>
    <col min="3" max="3" width="26.5703125" style="310" customWidth="1"/>
    <col min="4" max="4" width="19.85546875" style="310" customWidth="1"/>
    <col min="5" max="16384" width="11.42578125" style="305"/>
  </cols>
  <sheetData>
    <row r="1" spans="1:4" ht="16.5" thickBot="1" x14ac:dyDescent="0.3">
      <c r="A1" s="642" t="s">
        <v>1096</v>
      </c>
      <c r="B1" s="643"/>
      <c r="C1" s="643"/>
      <c r="D1" s="644"/>
    </row>
    <row r="2" spans="1:4" x14ac:dyDescent="0.25">
      <c r="A2" s="440" t="s">
        <v>1097</v>
      </c>
      <c r="B2" s="312" t="s">
        <v>1074</v>
      </c>
      <c r="C2" s="316" t="s">
        <v>1075</v>
      </c>
      <c r="D2" s="427" t="s">
        <v>1864</v>
      </c>
    </row>
    <row r="3" spans="1:4" x14ac:dyDescent="0.25">
      <c r="A3" s="441" t="s">
        <v>1098</v>
      </c>
      <c r="B3" s="442" t="s">
        <v>1099</v>
      </c>
      <c r="C3" s="443">
        <v>50</v>
      </c>
      <c r="D3" s="444">
        <v>50</v>
      </c>
    </row>
    <row r="4" spans="1:4" x14ac:dyDescent="0.25">
      <c r="A4" s="445" t="s">
        <v>1100</v>
      </c>
      <c r="B4" s="446" t="s">
        <v>1101</v>
      </c>
      <c r="C4" s="447">
        <v>23</v>
      </c>
      <c r="D4" s="448">
        <v>30</v>
      </c>
    </row>
    <row r="5" spans="1:4" x14ac:dyDescent="0.25">
      <c r="A5" s="445" t="s">
        <v>1102</v>
      </c>
      <c r="B5" s="446" t="s">
        <v>1101</v>
      </c>
      <c r="C5" s="447">
        <v>80</v>
      </c>
      <c r="D5" s="448">
        <v>80</v>
      </c>
    </row>
    <row r="6" spans="1:4" ht="30" x14ac:dyDescent="0.25">
      <c r="A6" s="445" t="s">
        <v>1103</v>
      </c>
      <c r="B6" s="446" t="s">
        <v>1101</v>
      </c>
      <c r="C6" s="447">
        <v>28.92</v>
      </c>
      <c r="D6" s="448">
        <v>28.92</v>
      </c>
    </row>
    <row r="7" spans="1:4" ht="30" x14ac:dyDescent="0.25">
      <c r="A7" s="445" t="s">
        <v>1104</v>
      </c>
      <c r="B7" s="446" t="s">
        <v>1105</v>
      </c>
      <c r="C7" s="447">
        <v>165</v>
      </c>
      <c r="D7" s="448">
        <v>180</v>
      </c>
    </row>
    <row r="8" spans="1:4" x14ac:dyDescent="0.25">
      <c r="A8" s="445" t="s">
        <v>1106</v>
      </c>
      <c r="B8" s="446" t="s">
        <v>1107</v>
      </c>
      <c r="C8" s="447">
        <v>165</v>
      </c>
      <c r="D8" s="448">
        <v>180</v>
      </c>
    </row>
    <row r="9" spans="1:4" x14ac:dyDescent="0.25">
      <c r="A9" s="445" t="s">
        <v>1108</v>
      </c>
      <c r="B9" s="446" t="s">
        <v>1101</v>
      </c>
      <c r="C9" s="447" t="s">
        <v>1109</v>
      </c>
      <c r="D9" s="448">
        <v>120</v>
      </c>
    </row>
    <row r="10" spans="1:4" x14ac:dyDescent="0.25">
      <c r="A10" s="445" t="s">
        <v>1110</v>
      </c>
      <c r="B10" s="446" t="s">
        <v>1111</v>
      </c>
      <c r="C10" s="447">
        <v>288</v>
      </c>
      <c r="D10" s="448">
        <v>288</v>
      </c>
    </row>
    <row r="11" spans="1:4" x14ac:dyDescent="0.25">
      <c r="A11" s="445" t="s">
        <v>1112</v>
      </c>
      <c r="B11" s="446"/>
      <c r="C11" s="447">
        <v>391</v>
      </c>
      <c r="D11" s="448">
        <v>391</v>
      </c>
    </row>
    <row r="12" spans="1:4" x14ac:dyDescent="0.25">
      <c r="A12" s="445" t="s">
        <v>1113</v>
      </c>
      <c r="B12" s="446"/>
      <c r="C12" s="447">
        <v>108</v>
      </c>
      <c r="D12" s="448">
        <v>108</v>
      </c>
    </row>
    <row r="13" spans="1:4" x14ac:dyDescent="0.25">
      <c r="A13" s="445" t="s">
        <v>1114</v>
      </c>
      <c r="B13" s="446" t="s">
        <v>1115</v>
      </c>
      <c r="C13" s="447">
        <v>83.5</v>
      </c>
      <c r="D13" s="448">
        <v>100</v>
      </c>
    </row>
    <row r="14" spans="1:4" ht="30" x14ac:dyDescent="0.25">
      <c r="A14" s="445" t="s">
        <v>1116</v>
      </c>
      <c r="B14" s="446" t="s">
        <v>1117</v>
      </c>
      <c r="C14" s="447">
        <v>113</v>
      </c>
      <c r="D14" s="448">
        <v>225</v>
      </c>
    </row>
    <row r="15" spans="1:4" x14ac:dyDescent="0.25">
      <c r="A15" s="445" t="s">
        <v>1118</v>
      </c>
      <c r="B15" s="446" t="s">
        <v>1119</v>
      </c>
      <c r="C15" s="447">
        <v>113</v>
      </c>
      <c r="D15" s="448">
        <v>200</v>
      </c>
    </row>
    <row r="16" spans="1:4" ht="45" x14ac:dyDescent="0.25">
      <c r="A16" s="445" t="s">
        <v>1120</v>
      </c>
      <c r="B16" s="446" t="s">
        <v>1121</v>
      </c>
      <c r="C16" s="447">
        <v>266.5</v>
      </c>
      <c r="D16" s="448">
        <v>350</v>
      </c>
    </row>
    <row r="17" spans="1:4" ht="45" x14ac:dyDescent="0.25">
      <c r="A17" s="445" t="s">
        <v>1122</v>
      </c>
      <c r="B17" s="446" t="s">
        <v>1123</v>
      </c>
      <c r="C17" s="447">
        <v>315</v>
      </c>
      <c r="D17" s="448">
        <v>450</v>
      </c>
    </row>
    <row r="18" spans="1:4" x14ac:dyDescent="0.25">
      <c r="A18" s="445" t="s">
        <v>1124</v>
      </c>
      <c r="B18" s="446" t="s">
        <v>1125</v>
      </c>
      <c r="C18" s="447">
        <v>32</v>
      </c>
      <c r="D18" s="448">
        <v>41.8</v>
      </c>
    </row>
    <row r="19" spans="1:4" x14ac:dyDescent="0.25">
      <c r="A19" s="445" t="s">
        <v>1126</v>
      </c>
      <c r="B19" s="446" t="s">
        <v>1127</v>
      </c>
      <c r="C19" s="447">
        <v>41.8</v>
      </c>
      <c r="D19" s="448">
        <v>41.8</v>
      </c>
    </row>
    <row r="20" spans="1:4" x14ac:dyDescent="0.25">
      <c r="A20" s="449" t="s">
        <v>1128</v>
      </c>
      <c r="B20" s="446" t="s">
        <v>1129</v>
      </c>
      <c r="C20" s="447">
        <v>67</v>
      </c>
      <c r="D20" s="448">
        <v>67</v>
      </c>
    </row>
    <row r="21" spans="1:4" ht="30" x14ac:dyDescent="0.25">
      <c r="A21" s="445" t="s">
        <v>1130</v>
      </c>
      <c r="B21" s="446" t="s">
        <v>1131</v>
      </c>
      <c r="C21" s="447">
        <v>32</v>
      </c>
      <c r="D21" s="448">
        <v>32</v>
      </c>
    </row>
    <row r="22" spans="1:4" x14ac:dyDescent="0.25">
      <c r="A22" s="445" t="s">
        <v>1132</v>
      </c>
      <c r="B22" s="446" t="s">
        <v>1133</v>
      </c>
      <c r="C22" s="447">
        <v>267.5</v>
      </c>
      <c r="D22" s="448">
        <v>500</v>
      </c>
    </row>
    <row r="23" spans="1:4" ht="30" x14ac:dyDescent="0.25">
      <c r="A23" s="445" t="s">
        <v>1134</v>
      </c>
      <c r="B23" s="446" t="s">
        <v>1135</v>
      </c>
      <c r="C23" s="447">
        <v>87</v>
      </c>
      <c r="D23" s="448">
        <v>87</v>
      </c>
    </row>
    <row r="24" spans="1:4" ht="30" x14ac:dyDescent="0.25">
      <c r="A24" s="445" t="s">
        <v>1136</v>
      </c>
      <c r="B24" s="446" t="s">
        <v>1137</v>
      </c>
      <c r="C24" s="447">
        <v>156.5</v>
      </c>
      <c r="D24" s="448">
        <v>240</v>
      </c>
    </row>
    <row r="25" spans="1:4" ht="30" x14ac:dyDescent="0.25">
      <c r="A25" s="445" t="s">
        <v>1138</v>
      </c>
      <c r="B25" s="446" t="s">
        <v>1139</v>
      </c>
      <c r="C25" s="447">
        <v>186</v>
      </c>
      <c r="D25" s="448">
        <v>280</v>
      </c>
    </row>
    <row r="26" spans="1:4" x14ac:dyDescent="0.25">
      <c r="A26" s="445" t="s">
        <v>1140</v>
      </c>
      <c r="B26" s="446" t="s">
        <v>1133</v>
      </c>
      <c r="C26" s="447">
        <v>345</v>
      </c>
      <c r="D26" s="448">
        <v>500</v>
      </c>
    </row>
    <row r="27" spans="1:4" ht="45" x14ac:dyDescent="0.25">
      <c r="A27" s="445" t="s">
        <v>1141</v>
      </c>
      <c r="B27" s="446" t="s">
        <v>1133</v>
      </c>
      <c r="C27" s="447">
        <v>345</v>
      </c>
      <c r="D27" s="448">
        <v>300</v>
      </c>
    </row>
    <row r="28" spans="1:4" ht="45" x14ac:dyDescent="0.25">
      <c r="A28" s="445" t="s">
        <v>1142</v>
      </c>
      <c r="B28" s="446"/>
      <c r="C28" s="447" t="s">
        <v>1085</v>
      </c>
      <c r="D28" s="448">
        <v>500</v>
      </c>
    </row>
    <row r="29" spans="1:4" x14ac:dyDescent="0.25">
      <c r="A29" s="445" t="s">
        <v>1143</v>
      </c>
      <c r="B29" s="446" t="s">
        <v>1101</v>
      </c>
      <c r="C29" s="447">
        <v>58.5</v>
      </c>
      <c r="D29" s="448">
        <v>120</v>
      </c>
    </row>
    <row r="30" spans="1:4" ht="30" x14ac:dyDescent="0.25">
      <c r="A30" s="445" t="s">
        <v>1144</v>
      </c>
      <c r="B30" s="446" t="s">
        <v>1145</v>
      </c>
      <c r="C30" s="447">
        <v>86.4</v>
      </c>
      <c r="D30" s="448">
        <v>86.4</v>
      </c>
    </row>
    <row r="31" spans="1:4" ht="30" x14ac:dyDescent="0.25">
      <c r="A31" s="445" t="s">
        <v>1146</v>
      </c>
      <c r="B31" s="446" t="s">
        <v>1135</v>
      </c>
      <c r="C31" s="447">
        <v>64</v>
      </c>
      <c r="D31" s="448">
        <v>120</v>
      </c>
    </row>
    <row r="32" spans="1:4" ht="30" x14ac:dyDescent="0.25">
      <c r="A32" s="445" t="s">
        <v>1147</v>
      </c>
      <c r="B32" s="446" t="s">
        <v>1148</v>
      </c>
      <c r="C32" s="447">
        <v>261.5</v>
      </c>
      <c r="D32" s="448">
        <v>300</v>
      </c>
    </row>
    <row r="33" spans="1:4" ht="30" x14ac:dyDescent="0.25">
      <c r="A33" s="445" t="s">
        <v>1149</v>
      </c>
      <c r="B33" s="446" t="s">
        <v>1150</v>
      </c>
      <c r="C33" s="447">
        <v>345</v>
      </c>
      <c r="D33" s="448">
        <v>500</v>
      </c>
    </row>
    <row r="34" spans="1:4" ht="30" x14ac:dyDescent="0.25">
      <c r="A34" s="445" t="s">
        <v>1151</v>
      </c>
      <c r="B34" s="446" t="s">
        <v>1152</v>
      </c>
      <c r="C34" s="447">
        <v>365</v>
      </c>
      <c r="D34" s="448">
        <v>600</v>
      </c>
    </row>
    <row r="35" spans="1:4" ht="30" x14ac:dyDescent="0.25">
      <c r="A35" s="445" t="s">
        <v>1153</v>
      </c>
      <c r="B35" s="446" t="s">
        <v>1154</v>
      </c>
      <c r="C35" s="447">
        <v>261.5</v>
      </c>
      <c r="D35" s="448">
        <v>261.5</v>
      </c>
    </row>
    <row r="36" spans="1:4" ht="45" x14ac:dyDescent="0.25">
      <c r="A36" s="445" t="s">
        <v>1155</v>
      </c>
      <c r="B36" s="446"/>
      <c r="C36" s="447" t="s">
        <v>1085</v>
      </c>
      <c r="D36" s="448">
        <v>750</v>
      </c>
    </row>
    <row r="37" spans="1:4" ht="45.75" thickBot="1" x14ac:dyDescent="0.3">
      <c r="A37" s="450" t="s">
        <v>1156</v>
      </c>
      <c r="B37" s="451"/>
      <c r="C37" s="452" t="s">
        <v>1085</v>
      </c>
      <c r="D37" s="453">
        <v>950</v>
      </c>
    </row>
  </sheetData>
  <mergeCells count="1">
    <mergeCell ref="A1:D1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>
      <selection sqref="A1:D34"/>
    </sheetView>
  </sheetViews>
  <sheetFormatPr baseColWidth="10" defaultColWidth="11.42578125" defaultRowHeight="15" x14ac:dyDescent="0.25"/>
  <cols>
    <col min="1" max="1" width="42.42578125" style="305" customWidth="1"/>
    <col min="2" max="2" width="27.42578125" style="305" customWidth="1"/>
    <col min="3" max="3" width="19.42578125" style="310" customWidth="1"/>
    <col min="4" max="4" width="42.42578125" style="310" bestFit="1" customWidth="1"/>
    <col min="5" max="16384" width="11.42578125" style="305"/>
  </cols>
  <sheetData>
    <row r="1" spans="1:4" ht="15.75" x14ac:dyDescent="0.25">
      <c r="A1" s="645" t="s">
        <v>1157</v>
      </c>
      <c r="B1" s="646"/>
      <c r="C1" s="646"/>
      <c r="D1" s="647"/>
    </row>
    <row r="2" spans="1:4" x14ac:dyDescent="0.25">
      <c r="A2" s="454" t="s">
        <v>1158</v>
      </c>
      <c r="B2" s="455" t="s">
        <v>1074</v>
      </c>
      <c r="C2" s="456" t="s">
        <v>1075</v>
      </c>
      <c r="D2" s="457" t="s">
        <v>1864</v>
      </c>
    </row>
    <row r="3" spans="1:4" x14ac:dyDescent="0.25">
      <c r="A3" s="458" t="s">
        <v>1159</v>
      </c>
      <c r="B3" s="459"/>
      <c r="C3" s="460"/>
      <c r="D3" s="461"/>
    </row>
    <row r="4" spans="1:4" x14ac:dyDescent="0.25">
      <c r="A4" s="462" t="s">
        <v>1160</v>
      </c>
      <c r="B4" s="463" t="s">
        <v>1161</v>
      </c>
      <c r="C4" s="464">
        <v>180</v>
      </c>
      <c r="D4" s="465">
        <v>180</v>
      </c>
    </row>
    <row r="5" spans="1:4" x14ac:dyDescent="0.25">
      <c r="A5" s="462" t="s">
        <v>1162</v>
      </c>
      <c r="B5" s="463" t="s">
        <v>1163</v>
      </c>
      <c r="C5" s="464">
        <v>360</v>
      </c>
      <c r="D5" s="465">
        <v>360</v>
      </c>
    </row>
    <row r="6" spans="1:4" ht="30" x14ac:dyDescent="0.25">
      <c r="A6" s="462" t="s">
        <v>1164</v>
      </c>
      <c r="B6" s="463" t="s">
        <v>1165</v>
      </c>
      <c r="C6" s="464" t="s">
        <v>1166</v>
      </c>
      <c r="D6" s="465">
        <v>70</v>
      </c>
    </row>
    <row r="7" spans="1:4" ht="30" x14ac:dyDescent="0.25">
      <c r="A7" s="462" t="s">
        <v>1167</v>
      </c>
      <c r="B7" s="463" t="s">
        <v>1168</v>
      </c>
      <c r="C7" s="464">
        <v>257</v>
      </c>
      <c r="D7" s="465">
        <v>257</v>
      </c>
    </row>
    <row r="8" spans="1:4" ht="30" x14ac:dyDescent="0.25">
      <c r="A8" s="462" t="s">
        <v>1169</v>
      </c>
      <c r="B8" s="463" t="s">
        <v>1170</v>
      </c>
      <c r="C8" s="464" t="s">
        <v>1085</v>
      </c>
      <c r="D8" s="465">
        <v>50</v>
      </c>
    </row>
    <row r="9" spans="1:4" ht="30" x14ac:dyDescent="0.25">
      <c r="A9" s="462" t="s">
        <v>1171</v>
      </c>
      <c r="B9" s="463" t="s">
        <v>1172</v>
      </c>
      <c r="C9" s="464">
        <v>100</v>
      </c>
      <c r="D9" s="465">
        <v>70</v>
      </c>
    </row>
    <row r="10" spans="1:4" ht="45" x14ac:dyDescent="0.25">
      <c r="A10" s="462" t="s">
        <v>1173</v>
      </c>
      <c r="B10" s="463" t="s">
        <v>1174</v>
      </c>
      <c r="C10" s="464">
        <v>103</v>
      </c>
      <c r="D10" s="465">
        <v>80</v>
      </c>
    </row>
    <row r="11" spans="1:4" ht="30" x14ac:dyDescent="0.25">
      <c r="A11" s="462" t="s">
        <v>1175</v>
      </c>
      <c r="B11" s="463" t="s">
        <v>1176</v>
      </c>
      <c r="C11" s="464">
        <v>154.5</v>
      </c>
      <c r="D11" s="465">
        <v>100</v>
      </c>
    </row>
    <row r="12" spans="1:4" ht="30" x14ac:dyDescent="0.25">
      <c r="A12" s="462" t="s">
        <v>1177</v>
      </c>
      <c r="B12" s="463" t="s">
        <v>1170</v>
      </c>
      <c r="C12" s="464" t="s">
        <v>1085</v>
      </c>
      <c r="D12" s="465">
        <v>51.5</v>
      </c>
    </row>
    <row r="13" spans="1:4" ht="30" x14ac:dyDescent="0.25">
      <c r="A13" s="462" t="s">
        <v>1178</v>
      </c>
      <c r="B13" s="463" t="s">
        <v>1172</v>
      </c>
      <c r="C13" s="464" t="s">
        <v>1085</v>
      </c>
      <c r="D13" s="465">
        <v>103</v>
      </c>
    </row>
    <row r="14" spans="1:4" ht="45" x14ac:dyDescent="0.25">
      <c r="A14" s="462" t="s">
        <v>1179</v>
      </c>
      <c r="B14" s="463" t="s">
        <v>1174</v>
      </c>
      <c r="C14" s="464" t="s">
        <v>1085</v>
      </c>
      <c r="D14" s="465">
        <v>103</v>
      </c>
    </row>
    <row r="15" spans="1:4" ht="30" x14ac:dyDescent="0.25">
      <c r="A15" s="462" t="s">
        <v>1180</v>
      </c>
      <c r="B15" s="463" t="s">
        <v>1176</v>
      </c>
      <c r="C15" s="464" t="s">
        <v>1085</v>
      </c>
      <c r="D15" s="465">
        <v>154.5</v>
      </c>
    </row>
    <row r="16" spans="1:4" ht="30" x14ac:dyDescent="0.25">
      <c r="A16" s="462" t="s">
        <v>1181</v>
      </c>
      <c r="B16" s="463" t="s">
        <v>1182</v>
      </c>
      <c r="C16" s="464">
        <v>154.5</v>
      </c>
      <c r="D16" s="465">
        <v>154.5</v>
      </c>
    </row>
    <row r="17" spans="1:4" ht="30" x14ac:dyDescent="0.25">
      <c r="A17" s="462" t="s">
        <v>1183</v>
      </c>
      <c r="B17" s="463" t="s">
        <v>1184</v>
      </c>
      <c r="C17" s="464">
        <v>154.5</v>
      </c>
      <c r="D17" s="465">
        <v>154.5</v>
      </c>
    </row>
    <row r="18" spans="1:4" ht="30" x14ac:dyDescent="0.25">
      <c r="A18" s="462" t="s">
        <v>1185</v>
      </c>
      <c r="B18" s="463" t="s">
        <v>1184</v>
      </c>
      <c r="C18" s="464">
        <v>154.5</v>
      </c>
      <c r="D18" s="465">
        <v>154.5</v>
      </c>
    </row>
    <row r="19" spans="1:4" ht="45" x14ac:dyDescent="0.25">
      <c r="A19" s="462" t="s">
        <v>1186</v>
      </c>
      <c r="B19" s="463" t="s">
        <v>1187</v>
      </c>
      <c r="C19" s="464">
        <v>51.5</v>
      </c>
      <c r="D19" s="465">
        <v>51.5</v>
      </c>
    </row>
    <row r="20" spans="1:4" ht="30" x14ac:dyDescent="0.25">
      <c r="A20" s="462" t="s">
        <v>1188</v>
      </c>
      <c r="B20" s="463" t="s">
        <v>1189</v>
      </c>
      <c r="C20" s="464">
        <v>51.5</v>
      </c>
      <c r="D20" s="465">
        <v>51.5</v>
      </c>
    </row>
    <row r="21" spans="1:4" ht="30" x14ac:dyDescent="0.25">
      <c r="A21" s="462" t="s">
        <v>1190</v>
      </c>
      <c r="B21" s="463" t="s">
        <v>1191</v>
      </c>
      <c r="C21" s="464">
        <v>51.5</v>
      </c>
      <c r="D21" s="465">
        <v>51.5</v>
      </c>
    </row>
    <row r="22" spans="1:4" ht="30" x14ac:dyDescent="0.25">
      <c r="A22" s="462" t="s">
        <v>1192</v>
      </c>
      <c r="B22" s="463" t="s">
        <v>1193</v>
      </c>
      <c r="C22" s="464">
        <v>51.5</v>
      </c>
      <c r="D22" s="465">
        <v>51.5</v>
      </c>
    </row>
    <row r="23" spans="1:4" ht="45" x14ac:dyDescent="0.25">
      <c r="A23" s="462" t="s">
        <v>1194</v>
      </c>
      <c r="B23" s="463" t="s">
        <v>1195</v>
      </c>
      <c r="C23" s="464">
        <v>26</v>
      </c>
      <c r="D23" s="465">
        <v>26</v>
      </c>
    </row>
    <row r="24" spans="1:4" x14ac:dyDescent="0.25">
      <c r="A24" s="466" t="s">
        <v>1196</v>
      </c>
      <c r="B24" s="311" t="s">
        <v>324</v>
      </c>
      <c r="C24" s="464" t="s">
        <v>1085</v>
      </c>
      <c r="D24" s="467">
        <v>50</v>
      </c>
    </row>
    <row r="25" spans="1:4" x14ac:dyDescent="0.25">
      <c r="A25" s="458" t="s">
        <v>1197</v>
      </c>
      <c r="B25" s="459"/>
      <c r="C25" s="460"/>
      <c r="D25" s="461"/>
    </row>
    <row r="26" spans="1:4" ht="30" x14ac:dyDescent="0.25">
      <c r="A26" s="462" t="s">
        <v>1198</v>
      </c>
      <c r="B26" s="463" t="s">
        <v>1199</v>
      </c>
      <c r="C26" s="464">
        <v>154.5</v>
      </c>
      <c r="D26" s="465">
        <v>154.5</v>
      </c>
    </row>
    <row r="27" spans="1:4" ht="30" x14ac:dyDescent="0.25">
      <c r="A27" s="462" t="s">
        <v>1200</v>
      </c>
      <c r="B27" s="463" t="s">
        <v>1201</v>
      </c>
      <c r="C27" s="464">
        <v>206</v>
      </c>
      <c r="D27" s="465">
        <v>206</v>
      </c>
    </row>
    <row r="28" spans="1:4" ht="30" x14ac:dyDescent="0.25">
      <c r="A28" s="462" t="s">
        <v>1202</v>
      </c>
      <c r="B28" s="463" t="s">
        <v>1176</v>
      </c>
      <c r="C28" s="464">
        <v>257.5</v>
      </c>
      <c r="D28" s="465">
        <v>257.5</v>
      </c>
    </row>
    <row r="29" spans="1:4" ht="30" x14ac:dyDescent="0.25">
      <c r="A29" s="462" t="s">
        <v>1203</v>
      </c>
      <c r="B29" s="463" t="s">
        <v>1176</v>
      </c>
      <c r="C29" s="464">
        <v>309</v>
      </c>
      <c r="D29" s="465">
        <v>309</v>
      </c>
    </row>
    <row r="30" spans="1:4" x14ac:dyDescent="0.25">
      <c r="A30" s="462" t="s">
        <v>1204</v>
      </c>
      <c r="B30" s="463" t="s">
        <v>1205</v>
      </c>
      <c r="C30" s="464">
        <v>41.5</v>
      </c>
      <c r="D30" s="465">
        <v>41.5</v>
      </c>
    </row>
    <row r="31" spans="1:4" x14ac:dyDescent="0.25">
      <c r="A31" s="462" t="s">
        <v>1206</v>
      </c>
      <c r="B31" s="463" t="s">
        <v>1207</v>
      </c>
      <c r="C31" s="464">
        <v>41.5</v>
      </c>
      <c r="D31" s="465">
        <v>41.5</v>
      </c>
    </row>
    <row r="32" spans="1:4" x14ac:dyDescent="0.25">
      <c r="A32" s="462" t="s">
        <v>1208</v>
      </c>
      <c r="B32" s="463" t="s">
        <v>324</v>
      </c>
      <c r="C32" s="464" t="s">
        <v>1085</v>
      </c>
      <c r="D32" s="465">
        <v>51.5</v>
      </c>
    </row>
    <row r="33" spans="1:4" x14ac:dyDescent="0.25">
      <c r="A33" s="468" t="s">
        <v>1209</v>
      </c>
      <c r="B33" s="469" t="s">
        <v>324</v>
      </c>
      <c r="C33" s="464" t="s">
        <v>1085</v>
      </c>
      <c r="D33" s="465">
        <v>200</v>
      </c>
    </row>
    <row r="34" spans="1:4" ht="15.75" thickBot="1" x14ac:dyDescent="0.3">
      <c r="A34" s="470" t="s">
        <v>1210</v>
      </c>
      <c r="B34" s="471" t="s">
        <v>324</v>
      </c>
      <c r="C34" s="472" t="s">
        <v>1085</v>
      </c>
      <c r="D34" s="473">
        <v>200</v>
      </c>
    </row>
  </sheetData>
  <mergeCells count="1">
    <mergeCell ref="A1:D1"/>
  </mergeCells>
  <pageMargins left="0.7" right="0.7" top="0.75" bottom="0.75" header="0.3" footer="0.3"/>
  <pageSetup paperSize="9"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2"/>
  <sheetViews>
    <sheetView workbookViewId="0">
      <selection sqref="A1:C1"/>
    </sheetView>
  </sheetViews>
  <sheetFormatPr baseColWidth="10" defaultColWidth="11.42578125" defaultRowHeight="15" x14ac:dyDescent="0.25"/>
  <cols>
    <col min="1" max="1" width="69.140625" style="305" bestFit="1" customWidth="1"/>
    <col min="2" max="2" width="25.42578125" style="314" bestFit="1" customWidth="1"/>
    <col min="3" max="3" width="16.85546875" style="315" customWidth="1"/>
    <col min="4" max="16384" width="11.42578125" style="305"/>
  </cols>
  <sheetData>
    <row r="1" spans="1:3" ht="16.5" thickBot="1" x14ac:dyDescent="0.3">
      <c r="A1" s="642" t="s">
        <v>1211</v>
      </c>
      <c r="B1" s="643"/>
      <c r="C1" s="644"/>
    </row>
    <row r="2" spans="1:3" x14ac:dyDescent="0.25">
      <c r="A2" s="440" t="s">
        <v>1212</v>
      </c>
      <c r="B2" s="312" t="s">
        <v>1074</v>
      </c>
      <c r="C2" s="427" t="s">
        <v>1864</v>
      </c>
    </row>
    <row r="3" spans="1:3" x14ac:dyDescent="0.25">
      <c r="A3" s="474" t="s">
        <v>1213</v>
      </c>
      <c r="B3" s="475" t="s">
        <v>1084</v>
      </c>
      <c r="C3" s="476">
        <v>25</v>
      </c>
    </row>
    <row r="4" spans="1:3" x14ac:dyDescent="0.25">
      <c r="A4" s="474" t="s">
        <v>1214</v>
      </c>
      <c r="B4" s="475" t="s">
        <v>1084</v>
      </c>
      <c r="C4" s="476">
        <v>33</v>
      </c>
    </row>
    <row r="5" spans="1:3" x14ac:dyDescent="0.25">
      <c r="A5" s="458" t="s">
        <v>1215</v>
      </c>
      <c r="B5" s="459"/>
      <c r="C5" s="461"/>
    </row>
    <row r="6" spans="1:3" x14ac:dyDescent="0.25">
      <c r="A6" s="474" t="s">
        <v>1216</v>
      </c>
      <c r="B6" s="475" t="s">
        <v>1217</v>
      </c>
      <c r="C6" s="476">
        <v>680</v>
      </c>
    </row>
    <row r="7" spans="1:3" x14ac:dyDescent="0.25">
      <c r="A7" s="474" t="s">
        <v>1218</v>
      </c>
      <c r="B7" s="475" t="s">
        <v>1219</v>
      </c>
      <c r="C7" s="476">
        <v>720</v>
      </c>
    </row>
    <row r="8" spans="1:3" x14ac:dyDescent="0.25">
      <c r="A8" s="474" t="s">
        <v>1220</v>
      </c>
      <c r="B8" s="475" t="s">
        <v>1221</v>
      </c>
      <c r="C8" s="476">
        <v>765</v>
      </c>
    </row>
    <row r="9" spans="1:3" x14ac:dyDescent="0.25">
      <c r="A9" s="474" t="s">
        <v>1222</v>
      </c>
      <c r="B9" s="475" t="s">
        <v>1223</v>
      </c>
      <c r="C9" s="476">
        <v>800</v>
      </c>
    </row>
    <row r="10" spans="1:3" x14ac:dyDescent="0.25">
      <c r="A10" s="474" t="s">
        <v>1224</v>
      </c>
      <c r="B10" s="475" t="s">
        <v>1225</v>
      </c>
      <c r="C10" s="476">
        <v>850</v>
      </c>
    </row>
    <row r="11" spans="1:3" x14ac:dyDescent="0.25">
      <c r="A11" s="474" t="s">
        <v>1226</v>
      </c>
      <c r="B11" s="475" t="s">
        <v>1227</v>
      </c>
      <c r="C11" s="476">
        <v>1100</v>
      </c>
    </row>
    <row r="12" spans="1:3" x14ac:dyDescent="0.25">
      <c r="A12" s="474" t="s">
        <v>1228</v>
      </c>
      <c r="B12" s="475" t="s">
        <v>1229</v>
      </c>
      <c r="C12" s="476">
        <v>2300</v>
      </c>
    </row>
    <row r="13" spans="1:3" x14ac:dyDescent="0.25">
      <c r="A13" s="474" t="s">
        <v>1230</v>
      </c>
      <c r="B13" s="475" t="s">
        <v>1227</v>
      </c>
      <c r="C13" s="476">
        <v>1100</v>
      </c>
    </row>
    <row r="14" spans="1:3" x14ac:dyDescent="0.25">
      <c r="A14" s="474" t="s">
        <v>1231</v>
      </c>
      <c r="B14" s="475" t="s">
        <v>1229</v>
      </c>
      <c r="C14" s="476">
        <v>2300</v>
      </c>
    </row>
    <row r="15" spans="1:3" x14ac:dyDescent="0.25">
      <c r="A15" s="474" t="s">
        <v>1232</v>
      </c>
      <c r="B15" s="477"/>
      <c r="C15" s="476">
        <v>80</v>
      </c>
    </row>
    <row r="16" spans="1:3" x14ac:dyDescent="0.25">
      <c r="A16" s="458" t="s">
        <v>1233</v>
      </c>
      <c r="B16" s="459"/>
      <c r="C16" s="461"/>
    </row>
    <row r="17" spans="1:3" x14ac:dyDescent="0.25">
      <c r="A17" s="474" t="s">
        <v>1234</v>
      </c>
      <c r="B17" s="477"/>
      <c r="C17" s="476">
        <v>80</v>
      </c>
    </row>
    <row r="18" spans="1:3" x14ac:dyDescent="0.25">
      <c r="A18" s="474" t="s">
        <v>1235</v>
      </c>
      <c r="B18" s="475" t="s">
        <v>1236</v>
      </c>
      <c r="C18" s="476">
        <v>680</v>
      </c>
    </row>
    <row r="19" spans="1:3" x14ac:dyDescent="0.25">
      <c r="A19" s="474" t="s">
        <v>1237</v>
      </c>
      <c r="B19" s="475" t="s">
        <v>1236</v>
      </c>
      <c r="C19" s="476">
        <v>680</v>
      </c>
    </row>
    <row r="20" spans="1:3" x14ac:dyDescent="0.25">
      <c r="A20" s="474" t="s">
        <v>1238</v>
      </c>
      <c r="B20" s="475" t="s">
        <v>1236</v>
      </c>
      <c r="C20" s="476">
        <v>680</v>
      </c>
    </row>
    <row r="21" spans="1:3" x14ac:dyDescent="0.25">
      <c r="A21" s="474" t="s">
        <v>1239</v>
      </c>
      <c r="B21" s="475" t="s">
        <v>1240</v>
      </c>
      <c r="C21" s="476">
        <v>710</v>
      </c>
    </row>
    <row r="22" spans="1:3" x14ac:dyDescent="0.25">
      <c r="A22" s="474" t="s">
        <v>1241</v>
      </c>
      <c r="B22" s="475" t="s">
        <v>1242</v>
      </c>
      <c r="C22" s="476">
        <v>740</v>
      </c>
    </row>
    <row r="23" spans="1:3" x14ac:dyDescent="0.25">
      <c r="A23" s="474" t="s">
        <v>1243</v>
      </c>
      <c r="B23" s="475" t="s">
        <v>1244</v>
      </c>
      <c r="C23" s="476">
        <v>770</v>
      </c>
    </row>
    <row r="24" spans="1:3" x14ac:dyDescent="0.25">
      <c r="A24" s="474" t="s">
        <v>1245</v>
      </c>
      <c r="B24" s="475" t="s">
        <v>1246</v>
      </c>
      <c r="C24" s="476">
        <v>800</v>
      </c>
    </row>
    <row r="25" spans="1:3" x14ac:dyDescent="0.25">
      <c r="A25" s="474" t="s">
        <v>1247</v>
      </c>
      <c r="B25" s="475" t="s">
        <v>1248</v>
      </c>
      <c r="C25" s="476">
        <v>830</v>
      </c>
    </row>
    <row r="26" spans="1:3" x14ac:dyDescent="0.25">
      <c r="A26" s="474" t="s">
        <v>1249</v>
      </c>
      <c r="B26" s="475" t="s">
        <v>1250</v>
      </c>
      <c r="C26" s="476">
        <v>860</v>
      </c>
    </row>
    <row r="27" spans="1:3" x14ac:dyDescent="0.25">
      <c r="A27" s="474" t="s">
        <v>1251</v>
      </c>
      <c r="B27" s="475" t="s">
        <v>1252</v>
      </c>
      <c r="C27" s="476">
        <v>890</v>
      </c>
    </row>
    <row r="28" spans="1:3" x14ac:dyDescent="0.25">
      <c r="A28" s="474" t="s">
        <v>1253</v>
      </c>
      <c r="B28" s="475" t="s">
        <v>1254</v>
      </c>
      <c r="C28" s="476">
        <v>920</v>
      </c>
    </row>
    <row r="29" spans="1:3" x14ac:dyDescent="0.25">
      <c r="A29" s="474" t="s">
        <v>1255</v>
      </c>
      <c r="B29" s="475" t="s">
        <v>1256</v>
      </c>
      <c r="C29" s="476">
        <v>950</v>
      </c>
    </row>
    <row r="30" spans="1:3" x14ac:dyDescent="0.25">
      <c r="A30" s="474" t="s">
        <v>1257</v>
      </c>
      <c r="B30" s="475" t="s">
        <v>1258</v>
      </c>
      <c r="C30" s="476">
        <v>980</v>
      </c>
    </row>
    <row r="31" spans="1:3" x14ac:dyDescent="0.25">
      <c r="A31" s="474" t="s">
        <v>1259</v>
      </c>
      <c r="B31" s="475" t="s">
        <v>1260</v>
      </c>
      <c r="C31" s="476">
        <v>1200</v>
      </c>
    </row>
    <row r="32" spans="1:3" x14ac:dyDescent="0.25">
      <c r="A32" s="474" t="s">
        <v>1261</v>
      </c>
      <c r="B32" s="475" t="s">
        <v>1262</v>
      </c>
      <c r="C32" s="476">
        <v>2400</v>
      </c>
    </row>
    <row r="33" spans="1:3" x14ac:dyDescent="0.25">
      <c r="A33" s="474" t="s">
        <v>1263</v>
      </c>
      <c r="B33" s="477"/>
      <c r="C33" s="476">
        <v>61</v>
      </c>
    </row>
    <row r="34" spans="1:3" x14ac:dyDescent="0.25">
      <c r="A34" s="474" t="s">
        <v>1264</v>
      </c>
      <c r="B34" s="477"/>
      <c r="C34" s="476">
        <v>130</v>
      </c>
    </row>
    <row r="35" spans="1:3" x14ac:dyDescent="0.25">
      <c r="A35" s="474" t="s">
        <v>1265</v>
      </c>
      <c r="B35" s="475" t="s">
        <v>1236</v>
      </c>
      <c r="C35" s="476"/>
    </row>
    <row r="36" spans="1:3" x14ac:dyDescent="0.25">
      <c r="A36" s="474" t="s">
        <v>1266</v>
      </c>
      <c r="B36" s="475" t="s">
        <v>1267</v>
      </c>
      <c r="C36" s="476">
        <v>97</v>
      </c>
    </row>
    <row r="37" spans="1:3" x14ac:dyDescent="0.25">
      <c r="A37" s="474" t="s">
        <v>1268</v>
      </c>
      <c r="B37" s="475" t="s">
        <v>1269</v>
      </c>
      <c r="C37" s="476">
        <v>194</v>
      </c>
    </row>
    <row r="38" spans="1:3" x14ac:dyDescent="0.25">
      <c r="A38" s="474" t="s">
        <v>1270</v>
      </c>
      <c r="B38" s="475" t="s">
        <v>1271</v>
      </c>
      <c r="C38" s="476">
        <v>291</v>
      </c>
    </row>
    <row r="39" spans="1:3" x14ac:dyDescent="0.25">
      <c r="A39" s="474" t="s">
        <v>1272</v>
      </c>
      <c r="B39" s="475" t="s">
        <v>1273</v>
      </c>
      <c r="C39" s="476">
        <v>470</v>
      </c>
    </row>
    <row r="40" spans="1:3" x14ac:dyDescent="0.25">
      <c r="A40" s="474" t="s">
        <v>1274</v>
      </c>
      <c r="B40" s="475" t="s">
        <v>1275</v>
      </c>
      <c r="C40" s="476">
        <v>470</v>
      </c>
    </row>
    <row r="41" spans="1:3" x14ac:dyDescent="0.25">
      <c r="A41" s="474" t="s">
        <v>1276</v>
      </c>
      <c r="B41" s="475" t="s">
        <v>1277</v>
      </c>
      <c r="C41" s="476">
        <v>540</v>
      </c>
    </row>
    <row r="42" spans="1:3" x14ac:dyDescent="0.25">
      <c r="A42" s="474" t="s">
        <v>1278</v>
      </c>
      <c r="B42" s="475" t="s">
        <v>1279</v>
      </c>
      <c r="C42" s="476">
        <v>635</v>
      </c>
    </row>
    <row r="43" spans="1:3" x14ac:dyDescent="0.25">
      <c r="A43" s="474" t="s">
        <v>1280</v>
      </c>
      <c r="B43" s="475" t="s">
        <v>1281</v>
      </c>
      <c r="C43" s="476">
        <v>702</v>
      </c>
    </row>
    <row r="44" spans="1:3" x14ac:dyDescent="0.25">
      <c r="A44" s="474" t="s">
        <v>1282</v>
      </c>
      <c r="B44" s="475" t="s">
        <v>1283</v>
      </c>
      <c r="C44" s="476">
        <v>750</v>
      </c>
    </row>
    <row r="45" spans="1:3" x14ac:dyDescent="0.25">
      <c r="A45" s="474" t="s">
        <v>1284</v>
      </c>
      <c r="B45" s="475" t="s">
        <v>1285</v>
      </c>
      <c r="C45" s="476">
        <v>810</v>
      </c>
    </row>
    <row r="46" spans="1:3" x14ac:dyDescent="0.25">
      <c r="A46" s="474" t="s">
        <v>1286</v>
      </c>
      <c r="B46" s="475" t="s">
        <v>1287</v>
      </c>
      <c r="C46" s="476">
        <v>840</v>
      </c>
    </row>
    <row r="47" spans="1:3" x14ac:dyDescent="0.25">
      <c r="A47" s="474" t="s">
        <v>1288</v>
      </c>
      <c r="B47" s="475" t="s">
        <v>1289</v>
      </c>
      <c r="C47" s="476">
        <v>860</v>
      </c>
    </row>
    <row r="48" spans="1:3" x14ac:dyDescent="0.25">
      <c r="A48" s="474" t="s">
        <v>1290</v>
      </c>
      <c r="B48" s="475" t="s">
        <v>1291</v>
      </c>
      <c r="C48" s="476">
        <v>880</v>
      </c>
    </row>
    <row r="49" spans="1:3" x14ac:dyDescent="0.25">
      <c r="A49" s="474" t="s">
        <v>1292</v>
      </c>
      <c r="B49" s="475" t="s">
        <v>1293</v>
      </c>
      <c r="C49" s="476">
        <v>900</v>
      </c>
    </row>
    <row r="50" spans="1:3" x14ac:dyDescent="0.25">
      <c r="A50" s="474" t="s">
        <v>1294</v>
      </c>
      <c r="B50" s="475" t="s">
        <v>1087</v>
      </c>
      <c r="C50" s="476">
        <v>33.5</v>
      </c>
    </row>
    <row r="51" spans="1:3" x14ac:dyDescent="0.25">
      <c r="A51" s="458" t="s">
        <v>1295</v>
      </c>
      <c r="B51" s="459"/>
      <c r="C51" s="461"/>
    </row>
    <row r="52" spans="1:3" x14ac:dyDescent="0.25">
      <c r="A52" s="478" t="s">
        <v>1296</v>
      </c>
      <c r="B52" s="477"/>
      <c r="C52" s="476"/>
    </row>
    <row r="53" spans="1:3" x14ac:dyDescent="0.25">
      <c r="A53" s="474" t="s">
        <v>1297</v>
      </c>
      <c r="B53" s="475" t="s">
        <v>1236</v>
      </c>
      <c r="C53" s="476">
        <v>825</v>
      </c>
    </row>
    <row r="54" spans="1:3" x14ac:dyDescent="0.25">
      <c r="A54" s="474" t="s">
        <v>1298</v>
      </c>
      <c r="B54" s="475" t="s">
        <v>1236</v>
      </c>
      <c r="C54" s="476">
        <v>850</v>
      </c>
    </row>
    <row r="55" spans="1:3" x14ac:dyDescent="0.25">
      <c r="A55" s="474" t="s">
        <v>1299</v>
      </c>
      <c r="B55" s="475" t="s">
        <v>1236</v>
      </c>
      <c r="C55" s="476">
        <v>875</v>
      </c>
    </row>
    <row r="56" spans="1:3" x14ac:dyDescent="0.25">
      <c r="A56" s="474" t="s">
        <v>1300</v>
      </c>
      <c r="B56" s="475" t="s">
        <v>1240</v>
      </c>
      <c r="C56" s="476">
        <v>900</v>
      </c>
    </row>
    <row r="57" spans="1:3" x14ac:dyDescent="0.25">
      <c r="A57" s="474" t="s">
        <v>1301</v>
      </c>
      <c r="B57" s="475" t="s">
        <v>1242</v>
      </c>
      <c r="C57" s="476">
        <v>925</v>
      </c>
    </row>
    <row r="58" spans="1:3" x14ac:dyDescent="0.25">
      <c r="A58" s="474" t="s">
        <v>1302</v>
      </c>
      <c r="B58" s="475" t="s">
        <v>1244</v>
      </c>
      <c r="C58" s="476">
        <v>950</v>
      </c>
    </row>
    <row r="59" spans="1:3" x14ac:dyDescent="0.25">
      <c r="A59" s="474" t="s">
        <v>1303</v>
      </c>
      <c r="B59" s="475" t="s">
        <v>1246</v>
      </c>
      <c r="C59" s="476">
        <v>975</v>
      </c>
    </row>
    <row r="60" spans="1:3" x14ac:dyDescent="0.25">
      <c r="A60" s="474" t="s">
        <v>1304</v>
      </c>
      <c r="B60" s="475" t="s">
        <v>1248</v>
      </c>
      <c r="C60" s="476">
        <v>1000</v>
      </c>
    </row>
    <row r="61" spans="1:3" x14ac:dyDescent="0.25">
      <c r="A61" s="474" t="s">
        <v>1305</v>
      </c>
      <c r="B61" s="475" t="s">
        <v>1250</v>
      </c>
      <c r="C61" s="476">
        <v>1025</v>
      </c>
    </row>
    <row r="62" spans="1:3" x14ac:dyDescent="0.25">
      <c r="A62" s="474" t="s">
        <v>1306</v>
      </c>
      <c r="B62" s="475" t="s">
        <v>1252</v>
      </c>
      <c r="C62" s="476">
        <v>1050</v>
      </c>
    </row>
    <row r="63" spans="1:3" x14ac:dyDescent="0.25">
      <c r="A63" s="474" t="s">
        <v>1307</v>
      </c>
      <c r="B63" s="475" t="s">
        <v>1254</v>
      </c>
      <c r="C63" s="476">
        <v>1075</v>
      </c>
    </row>
    <row r="64" spans="1:3" x14ac:dyDescent="0.25">
      <c r="A64" s="474" t="s">
        <v>1308</v>
      </c>
      <c r="B64" s="475" t="s">
        <v>1256</v>
      </c>
      <c r="C64" s="476">
        <v>1100</v>
      </c>
    </row>
    <row r="65" spans="1:3" x14ac:dyDescent="0.25">
      <c r="A65" s="474" t="s">
        <v>1309</v>
      </c>
      <c r="B65" s="475" t="s">
        <v>1258</v>
      </c>
      <c r="C65" s="476">
        <v>1125</v>
      </c>
    </row>
    <row r="66" spans="1:3" x14ac:dyDescent="0.25">
      <c r="A66" s="474" t="s">
        <v>1310</v>
      </c>
      <c r="B66" s="475" t="s">
        <v>1260</v>
      </c>
      <c r="C66" s="476">
        <v>1150</v>
      </c>
    </row>
    <row r="67" spans="1:3" x14ac:dyDescent="0.25">
      <c r="A67" s="458" t="s">
        <v>1311</v>
      </c>
      <c r="B67" s="459"/>
      <c r="C67" s="461"/>
    </row>
    <row r="68" spans="1:3" x14ac:dyDescent="0.25">
      <c r="A68" s="474" t="s">
        <v>1312</v>
      </c>
      <c r="B68" s="475" t="s">
        <v>1313</v>
      </c>
      <c r="C68" s="476">
        <v>165</v>
      </c>
    </row>
    <row r="69" spans="1:3" x14ac:dyDescent="0.25">
      <c r="A69" s="474" t="s">
        <v>1314</v>
      </c>
      <c r="B69" s="475" t="s">
        <v>1315</v>
      </c>
      <c r="C69" s="476">
        <v>165</v>
      </c>
    </row>
    <row r="70" spans="1:3" x14ac:dyDescent="0.25">
      <c r="A70" s="474" t="s">
        <v>1316</v>
      </c>
      <c r="B70" s="475" t="s">
        <v>1317</v>
      </c>
      <c r="C70" s="476">
        <v>50</v>
      </c>
    </row>
    <row r="71" spans="1:3" x14ac:dyDescent="0.25">
      <c r="A71" s="474" t="s">
        <v>1318</v>
      </c>
      <c r="B71" s="477"/>
      <c r="C71" s="476">
        <v>16</v>
      </c>
    </row>
    <row r="72" spans="1:3" x14ac:dyDescent="0.25">
      <c r="A72" s="458" t="s">
        <v>1319</v>
      </c>
      <c r="B72" s="459"/>
      <c r="C72" s="461"/>
    </row>
    <row r="73" spans="1:3" x14ac:dyDescent="0.25">
      <c r="A73" s="474" t="s">
        <v>1320</v>
      </c>
      <c r="B73" s="475" t="s">
        <v>1321</v>
      </c>
      <c r="C73" s="476">
        <v>275</v>
      </c>
    </row>
    <row r="74" spans="1:3" x14ac:dyDescent="0.25">
      <c r="A74" s="474" t="s">
        <v>1322</v>
      </c>
      <c r="B74" s="475" t="s">
        <v>1321</v>
      </c>
      <c r="C74" s="476">
        <v>275</v>
      </c>
    </row>
    <row r="75" spans="1:3" x14ac:dyDescent="0.25">
      <c r="A75" s="474" t="s">
        <v>1323</v>
      </c>
      <c r="B75" s="475" t="s">
        <v>1321</v>
      </c>
      <c r="C75" s="476">
        <v>275</v>
      </c>
    </row>
    <row r="76" spans="1:3" x14ac:dyDescent="0.25">
      <c r="A76" s="474" t="s">
        <v>1324</v>
      </c>
      <c r="B76" s="475" t="s">
        <v>1325</v>
      </c>
      <c r="C76" s="476">
        <v>310</v>
      </c>
    </row>
    <row r="77" spans="1:3" x14ac:dyDescent="0.25">
      <c r="A77" s="474" t="s">
        <v>1326</v>
      </c>
      <c r="B77" s="475" t="s">
        <v>1327</v>
      </c>
      <c r="C77" s="476">
        <v>368</v>
      </c>
    </row>
    <row r="78" spans="1:3" x14ac:dyDescent="0.25">
      <c r="A78" s="474" t="s">
        <v>1328</v>
      </c>
      <c r="B78" s="475" t="s">
        <v>1329</v>
      </c>
      <c r="C78" s="476">
        <v>400</v>
      </c>
    </row>
    <row r="79" spans="1:3" x14ac:dyDescent="0.25">
      <c r="A79" s="474" t="s">
        <v>1330</v>
      </c>
      <c r="B79" s="475" t="s">
        <v>1331</v>
      </c>
      <c r="C79" s="476">
        <v>450</v>
      </c>
    </row>
    <row r="80" spans="1:3" x14ac:dyDescent="0.25">
      <c r="A80" s="474" t="s">
        <v>1332</v>
      </c>
      <c r="B80" s="475" t="s">
        <v>1333</v>
      </c>
      <c r="C80" s="476">
        <v>450</v>
      </c>
    </row>
    <row r="81" spans="1:3" x14ac:dyDescent="0.25">
      <c r="A81" s="474" t="s">
        <v>1334</v>
      </c>
      <c r="B81" s="475" t="s">
        <v>1335</v>
      </c>
      <c r="C81" s="476">
        <v>450</v>
      </c>
    </row>
    <row r="82" spans="1:3" x14ac:dyDescent="0.25">
      <c r="A82" s="474" t="s">
        <v>1336</v>
      </c>
      <c r="B82" s="475" t="s">
        <v>1337</v>
      </c>
      <c r="C82" s="476">
        <v>450</v>
      </c>
    </row>
    <row r="83" spans="1:3" x14ac:dyDescent="0.25">
      <c r="A83" s="474" t="s">
        <v>1338</v>
      </c>
      <c r="B83" s="475" t="s">
        <v>1339</v>
      </c>
      <c r="C83" s="476">
        <v>490</v>
      </c>
    </row>
    <row r="84" spans="1:3" x14ac:dyDescent="0.25">
      <c r="A84" s="474" t="s">
        <v>1340</v>
      </c>
      <c r="B84" s="475" t="s">
        <v>1341</v>
      </c>
      <c r="C84" s="476">
        <v>500</v>
      </c>
    </row>
    <row r="85" spans="1:3" x14ac:dyDescent="0.25">
      <c r="A85" s="474" t="s">
        <v>1342</v>
      </c>
      <c r="B85" s="475" t="s">
        <v>1343</v>
      </c>
      <c r="C85" s="476">
        <v>500</v>
      </c>
    </row>
    <row r="86" spans="1:3" x14ac:dyDescent="0.25">
      <c r="A86" s="474" t="s">
        <v>1344</v>
      </c>
      <c r="B86" s="475" t="s">
        <v>1227</v>
      </c>
      <c r="C86" s="476">
        <v>520</v>
      </c>
    </row>
    <row r="87" spans="1:3" x14ac:dyDescent="0.25">
      <c r="A87" s="474" t="s">
        <v>1345</v>
      </c>
      <c r="B87" s="475" t="s">
        <v>1346</v>
      </c>
      <c r="C87" s="476">
        <v>1170</v>
      </c>
    </row>
    <row r="88" spans="1:3" x14ac:dyDescent="0.25">
      <c r="A88" s="458" t="s">
        <v>1347</v>
      </c>
      <c r="B88" s="459"/>
      <c r="C88" s="461"/>
    </row>
    <row r="89" spans="1:3" x14ac:dyDescent="0.25">
      <c r="A89" s="474" t="s">
        <v>1348</v>
      </c>
      <c r="B89" s="475" t="s">
        <v>1349</v>
      </c>
      <c r="C89" s="476">
        <v>85</v>
      </c>
    </row>
    <row r="90" spans="1:3" x14ac:dyDescent="0.25">
      <c r="A90" s="474" t="s">
        <v>1350</v>
      </c>
      <c r="B90" s="475" t="s">
        <v>1351</v>
      </c>
      <c r="C90" s="476">
        <v>120</v>
      </c>
    </row>
    <row r="91" spans="1:3" x14ac:dyDescent="0.25">
      <c r="A91" s="474" t="s">
        <v>1352</v>
      </c>
      <c r="B91" s="475" t="s">
        <v>1353</v>
      </c>
      <c r="C91" s="476">
        <v>150</v>
      </c>
    </row>
    <row r="92" spans="1:3" x14ac:dyDescent="0.25">
      <c r="A92" s="474" t="s">
        <v>1354</v>
      </c>
      <c r="B92" s="475" t="s">
        <v>1355</v>
      </c>
      <c r="C92" s="476">
        <v>185</v>
      </c>
    </row>
    <row r="93" spans="1:3" x14ac:dyDescent="0.25">
      <c r="A93" s="474" t="s">
        <v>1356</v>
      </c>
      <c r="B93" s="475" t="s">
        <v>1357</v>
      </c>
      <c r="C93" s="476">
        <v>215</v>
      </c>
    </row>
    <row r="94" spans="1:3" x14ac:dyDescent="0.25">
      <c r="A94" s="474" t="s">
        <v>1358</v>
      </c>
      <c r="B94" s="475" t="s">
        <v>1359</v>
      </c>
      <c r="C94" s="476">
        <v>251</v>
      </c>
    </row>
    <row r="95" spans="1:3" x14ac:dyDescent="0.25">
      <c r="A95" s="474" t="s">
        <v>1360</v>
      </c>
      <c r="B95" s="475" t="s">
        <v>1361</v>
      </c>
      <c r="C95" s="476">
        <v>287</v>
      </c>
    </row>
    <row r="96" spans="1:3" x14ac:dyDescent="0.25">
      <c r="A96" s="474" t="s">
        <v>1362</v>
      </c>
      <c r="B96" s="475" t="s">
        <v>1363</v>
      </c>
      <c r="C96" s="476">
        <v>324</v>
      </c>
    </row>
    <row r="97" spans="1:3" x14ac:dyDescent="0.25">
      <c r="A97" s="474" t="s">
        <v>1364</v>
      </c>
      <c r="B97" s="475" t="s">
        <v>1365</v>
      </c>
      <c r="C97" s="476">
        <v>360</v>
      </c>
    </row>
    <row r="98" spans="1:3" x14ac:dyDescent="0.25">
      <c r="A98" s="474" t="s">
        <v>1366</v>
      </c>
      <c r="B98" s="475" t="s">
        <v>1367</v>
      </c>
      <c r="C98" s="476">
        <v>400</v>
      </c>
    </row>
    <row r="99" spans="1:3" x14ac:dyDescent="0.25">
      <c r="A99" s="474" t="s">
        <v>1368</v>
      </c>
      <c r="B99" s="475" t="s">
        <v>1369</v>
      </c>
      <c r="C99" s="476">
        <v>440</v>
      </c>
    </row>
    <row r="100" spans="1:3" x14ac:dyDescent="0.25">
      <c r="A100" s="474" t="s">
        <v>1370</v>
      </c>
      <c r="B100" s="475" t="s">
        <v>1371</v>
      </c>
      <c r="C100" s="476">
        <v>480</v>
      </c>
    </row>
    <row r="101" spans="1:3" x14ac:dyDescent="0.25">
      <c r="A101" s="474" t="s">
        <v>1372</v>
      </c>
      <c r="B101" s="475" t="s">
        <v>1373</v>
      </c>
      <c r="C101" s="476">
        <v>520</v>
      </c>
    </row>
    <row r="102" spans="1:3" x14ac:dyDescent="0.25">
      <c r="A102" s="474" t="s">
        <v>1374</v>
      </c>
      <c r="B102" s="475" t="s">
        <v>1375</v>
      </c>
      <c r="C102" s="476">
        <v>560</v>
      </c>
    </row>
    <row r="103" spans="1:3" x14ac:dyDescent="0.25">
      <c r="A103" s="458" t="s">
        <v>1376</v>
      </c>
      <c r="B103" s="459"/>
      <c r="C103" s="461"/>
    </row>
    <row r="104" spans="1:3" x14ac:dyDescent="0.25">
      <c r="A104" s="474" t="s">
        <v>1377</v>
      </c>
      <c r="B104" s="475" t="s">
        <v>1378</v>
      </c>
      <c r="C104" s="476">
        <v>144</v>
      </c>
    </row>
    <row r="105" spans="1:3" x14ac:dyDescent="0.25">
      <c r="A105" s="474" t="s">
        <v>1350</v>
      </c>
      <c r="B105" s="475" t="s">
        <v>1379</v>
      </c>
      <c r="C105" s="476">
        <v>159</v>
      </c>
    </row>
    <row r="106" spans="1:3" x14ac:dyDescent="0.25">
      <c r="A106" s="474" t="s">
        <v>1352</v>
      </c>
      <c r="B106" s="475" t="s">
        <v>1380</v>
      </c>
      <c r="C106" s="476">
        <v>175</v>
      </c>
    </row>
    <row r="107" spans="1:3" x14ac:dyDescent="0.25">
      <c r="A107" s="474" t="s">
        <v>1354</v>
      </c>
      <c r="B107" s="475" t="s">
        <v>1381</v>
      </c>
      <c r="C107" s="476">
        <v>190</v>
      </c>
    </row>
    <row r="108" spans="1:3" x14ac:dyDescent="0.25">
      <c r="A108" s="474" t="s">
        <v>1356</v>
      </c>
      <c r="B108" s="475" t="s">
        <v>1382</v>
      </c>
      <c r="C108" s="476">
        <v>206</v>
      </c>
    </row>
    <row r="109" spans="1:3" x14ac:dyDescent="0.25">
      <c r="A109" s="474" t="s">
        <v>1358</v>
      </c>
      <c r="B109" s="475" t="s">
        <v>1383</v>
      </c>
      <c r="C109" s="476">
        <v>221</v>
      </c>
    </row>
    <row r="110" spans="1:3" x14ac:dyDescent="0.25">
      <c r="A110" s="474" t="s">
        <v>1360</v>
      </c>
      <c r="B110" s="475" t="s">
        <v>1384</v>
      </c>
      <c r="C110" s="476">
        <v>237</v>
      </c>
    </row>
    <row r="111" spans="1:3" x14ac:dyDescent="0.25">
      <c r="A111" s="474" t="s">
        <v>1362</v>
      </c>
      <c r="B111" s="475" t="s">
        <v>1385</v>
      </c>
      <c r="C111" s="476">
        <v>252</v>
      </c>
    </row>
    <row r="112" spans="1:3" x14ac:dyDescent="0.25">
      <c r="A112" s="474" t="s">
        <v>1364</v>
      </c>
      <c r="B112" s="475" t="s">
        <v>1386</v>
      </c>
      <c r="C112" s="476">
        <v>268</v>
      </c>
    </row>
    <row r="113" spans="1:3" x14ac:dyDescent="0.25">
      <c r="A113" s="474" t="s">
        <v>1366</v>
      </c>
      <c r="B113" s="475" t="s">
        <v>1387</v>
      </c>
      <c r="C113" s="476">
        <v>283</v>
      </c>
    </row>
    <row r="114" spans="1:3" x14ac:dyDescent="0.25">
      <c r="A114" s="474" t="s">
        <v>1368</v>
      </c>
      <c r="B114" s="475" t="s">
        <v>1388</v>
      </c>
      <c r="C114" s="476">
        <v>299</v>
      </c>
    </row>
    <row r="115" spans="1:3" x14ac:dyDescent="0.25">
      <c r="A115" s="474" t="s">
        <v>1370</v>
      </c>
      <c r="B115" s="475" t="s">
        <v>1389</v>
      </c>
      <c r="C115" s="476">
        <v>314</v>
      </c>
    </row>
    <row r="116" spans="1:3" x14ac:dyDescent="0.25">
      <c r="A116" s="474" t="s">
        <v>1372</v>
      </c>
      <c r="B116" s="475" t="s">
        <v>1390</v>
      </c>
      <c r="C116" s="476">
        <v>330</v>
      </c>
    </row>
    <row r="117" spans="1:3" x14ac:dyDescent="0.25">
      <c r="A117" s="474" t="s">
        <v>1374</v>
      </c>
      <c r="B117" s="475" t="s">
        <v>1391</v>
      </c>
      <c r="C117" s="476">
        <v>345</v>
      </c>
    </row>
    <row r="118" spans="1:3" x14ac:dyDescent="0.25">
      <c r="A118" s="458" t="s">
        <v>1392</v>
      </c>
      <c r="B118" s="459"/>
      <c r="C118" s="461"/>
    </row>
    <row r="119" spans="1:3" x14ac:dyDescent="0.25">
      <c r="A119" s="474" t="s">
        <v>1393</v>
      </c>
      <c r="B119" s="475" t="s">
        <v>1394</v>
      </c>
      <c r="C119" s="476">
        <v>80</v>
      </c>
    </row>
    <row r="120" spans="1:3" x14ac:dyDescent="0.25">
      <c r="A120" s="474" t="s">
        <v>1395</v>
      </c>
      <c r="B120" s="475" t="s">
        <v>1396</v>
      </c>
      <c r="C120" s="476">
        <v>145</v>
      </c>
    </row>
    <row r="121" spans="1:3" x14ac:dyDescent="0.25">
      <c r="A121" s="474" t="s">
        <v>1397</v>
      </c>
      <c r="B121" s="475" t="s">
        <v>1398</v>
      </c>
      <c r="C121" s="476">
        <v>184</v>
      </c>
    </row>
    <row r="122" spans="1:3" x14ac:dyDescent="0.25">
      <c r="A122" s="474" t="s">
        <v>1399</v>
      </c>
      <c r="B122" s="475" t="s">
        <v>1400</v>
      </c>
      <c r="C122" s="476">
        <v>225</v>
      </c>
    </row>
    <row r="123" spans="1:3" x14ac:dyDescent="0.25">
      <c r="A123" s="474" t="s">
        <v>1401</v>
      </c>
      <c r="B123" s="475" t="s">
        <v>1402</v>
      </c>
      <c r="C123" s="476">
        <v>250</v>
      </c>
    </row>
    <row r="124" spans="1:3" x14ac:dyDescent="0.25">
      <c r="A124" s="474" t="s">
        <v>1403</v>
      </c>
      <c r="B124" s="475" t="s">
        <v>1404</v>
      </c>
      <c r="C124" s="476">
        <v>280</v>
      </c>
    </row>
    <row r="125" spans="1:3" x14ac:dyDescent="0.25">
      <c r="A125" s="474" t="s">
        <v>1405</v>
      </c>
      <c r="B125" s="475" t="s">
        <v>1406</v>
      </c>
      <c r="C125" s="476">
        <v>300</v>
      </c>
    </row>
    <row r="126" spans="1:3" x14ac:dyDescent="0.25">
      <c r="A126" s="474" t="s">
        <v>1407</v>
      </c>
      <c r="B126" s="475" t="s">
        <v>1408</v>
      </c>
      <c r="C126" s="476">
        <v>325</v>
      </c>
    </row>
    <row r="127" spans="1:3" x14ac:dyDescent="0.25">
      <c r="A127" s="474" t="s">
        <v>1409</v>
      </c>
      <c r="B127" s="475" t="s">
        <v>1410</v>
      </c>
      <c r="C127" s="476">
        <v>350</v>
      </c>
    </row>
    <row r="128" spans="1:3" x14ac:dyDescent="0.25">
      <c r="A128" s="474" t="s">
        <v>1411</v>
      </c>
      <c r="B128" s="475" t="s">
        <v>1412</v>
      </c>
      <c r="C128" s="476">
        <v>375</v>
      </c>
    </row>
    <row r="129" spans="1:3" x14ac:dyDescent="0.25">
      <c r="A129" s="474" t="s">
        <v>1413</v>
      </c>
      <c r="B129" s="475" t="s">
        <v>1414</v>
      </c>
      <c r="C129" s="476">
        <v>400</v>
      </c>
    </row>
    <row r="130" spans="1:3" x14ac:dyDescent="0.25">
      <c r="A130" s="474" t="s">
        <v>1415</v>
      </c>
      <c r="B130" s="475" t="s">
        <v>1416</v>
      </c>
      <c r="C130" s="476">
        <v>400</v>
      </c>
    </row>
    <row r="131" spans="1:3" x14ac:dyDescent="0.25">
      <c r="A131" s="474" t="s">
        <v>1417</v>
      </c>
      <c r="B131" s="475" t="s">
        <v>1418</v>
      </c>
      <c r="C131" s="476">
        <v>400</v>
      </c>
    </row>
    <row r="132" spans="1:3" x14ac:dyDescent="0.25">
      <c r="A132" s="474" t="s">
        <v>1419</v>
      </c>
      <c r="B132" s="475" t="s">
        <v>1420</v>
      </c>
      <c r="C132" s="476">
        <v>400</v>
      </c>
    </row>
    <row r="133" spans="1:3" x14ac:dyDescent="0.25">
      <c r="A133" s="474" t="s">
        <v>1421</v>
      </c>
      <c r="B133" s="475" t="s">
        <v>1422</v>
      </c>
      <c r="C133" s="476">
        <v>400</v>
      </c>
    </row>
    <row r="134" spans="1:3" x14ac:dyDescent="0.25">
      <c r="A134" s="474" t="s">
        <v>1423</v>
      </c>
      <c r="B134" s="475" t="s">
        <v>1424</v>
      </c>
      <c r="C134" s="476">
        <v>63</v>
      </c>
    </row>
    <row r="135" spans="1:3" x14ac:dyDescent="0.25">
      <c r="A135" s="474" t="s">
        <v>1425</v>
      </c>
      <c r="B135" s="475" t="s">
        <v>1426</v>
      </c>
      <c r="C135" s="476">
        <v>126</v>
      </c>
    </row>
    <row r="136" spans="1:3" x14ac:dyDescent="0.25">
      <c r="A136" s="474" t="s">
        <v>1427</v>
      </c>
      <c r="B136" s="475" t="s">
        <v>1428</v>
      </c>
      <c r="C136" s="476">
        <v>189</v>
      </c>
    </row>
    <row r="137" spans="1:3" x14ac:dyDescent="0.25">
      <c r="A137" s="474" t="s">
        <v>1429</v>
      </c>
      <c r="B137" s="475" t="s">
        <v>1430</v>
      </c>
      <c r="C137" s="476">
        <v>170</v>
      </c>
    </row>
    <row r="138" spans="1:3" x14ac:dyDescent="0.25">
      <c r="A138" s="474" t="s">
        <v>1431</v>
      </c>
      <c r="B138" s="475" t="s">
        <v>1432</v>
      </c>
      <c r="C138" s="476">
        <v>193</v>
      </c>
    </row>
    <row r="139" spans="1:3" x14ac:dyDescent="0.25">
      <c r="A139" s="474" t="s">
        <v>1433</v>
      </c>
      <c r="B139" s="475" t="s">
        <v>1434</v>
      </c>
      <c r="C139" s="476">
        <v>210</v>
      </c>
    </row>
    <row r="140" spans="1:3" x14ac:dyDescent="0.25">
      <c r="A140" s="474" t="s">
        <v>1435</v>
      </c>
      <c r="B140" s="477"/>
      <c r="C140" s="476">
        <v>80</v>
      </c>
    </row>
    <row r="141" spans="1:3" x14ac:dyDescent="0.25">
      <c r="A141" s="474" t="s">
        <v>1436</v>
      </c>
      <c r="B141" s="477"/>
      <c r="C141" s="476">
        <v>80</v>
      </c>
    </row>
    <row r="142" spans="1:3" x14ac:dyDescent="0.25">
      <c r="A142" s="474" t="s">
        <v>1437</v>
      </c>
      <c r="B142" s="475" t="s">
        <v>1438</v>
      </c>
      <c r="C142" s="476">
        <v>80</v>
      </c>
    </row>
    <row r="143" spans="1:3" x14ac:dyDescent="0.25">
      <c r="A143" s="474" t="s">
        <v>1439</v>
      </c>
      <c r="B143" s="475" t="s">
        <v>1438</v>
      </c>
      <c r="C143" s="476">
        <v>80</v>
      </c>
    </row>
    <row r="144" spans="1:3" x14ac:dyDescent="0.25">
      <c r="A144" s="474" t="s">
        <v>1440</v>
      </c>
      <c r="B144" s="475" t="s">
        <v>1441</v>
      </c>
      <c r="C144" s="476">
        <v>85</v>
      </c>
    </row>
    <row r="145" spans="1:3" x14ac:dyDescent="0.25">
      <c r="A145" s="474" t="s">
        <v>1442</v>
      </c>
      <c r="B145" s="475" t="s">
        <v>1441</v>
      </c>
      <c r="C145" s="476">
        <v>85</v>
      </c>
    </row>
    <row r="146" spans="1:3" x14ac:dyDescent="0.25">
      <c r="A146" s="458" t="s">
        <v>1443</v>
      </c>
      <c r="B146" s="459"/>
      <c r="C146" s="461"/>
    </row>
    <row r="147" spans="1:3" x14ac:dyDescent="0.25">
      <c r="A147" s="474" t="s">
        <v>1444</v>
      </c>
      <c r="B147" s="475" t="s">
        <v>1445</v>
      </c>
      <c r="C147" s="476">
        <v>772</v>
      </c>
    </row>
    <row r="148" spans="1:3" x14ac:dyDescent="0.25">
      <c r="A148" s="474" t="s">
        <v>1446</v>
      </c>
      <c r="B148" s="475" t="s">
        <v>1445</v>
      </c>
      <c r="C148" s="476">
        <v>772</v>
      </c>
    </row>
    <row r="149" spans="1:3" x14ac:dyDescent="0.25">
      <c r="A149" s="474" t="s">
        <v>1447</v>
      </c>
      <c r="B149" s="475" t="s">
        <v>1445</v>
      </c>
      <c r="C149" s="476">
        <v>772</v>
      </c>
    </row>
    <row r="150" spans="1:3" x14ac:dyDescent="0.25">
      <c r="A150" s="474" t="s">
        <v>1448</v>
      </c>
      <c r="B150" s="475" t="s">
        <v>1445</v>
      </c>
      <c r="C150" s="476">
        <v>772</v>
      </c>
    </row>
    <row r="151" spans="1:3" x14ac:dyDescent="0.25">
      <c r="A151" s="474" t="s">
        <v>1449</v>
      </c>
      <c r="B151" s="475" t="s">
        <v>1445</v>
      </c>
      <c r="C151" s="476">
        <v>552</v>
      </c>
    </row>
    <row r="152" spans="1:3" x14ac:dyDescent="0.25">
      <c r="A152" s="474" t="s">
        <v>1450</v>
      </c>
      <c r="B152" s="475" t="s">
        <v>1445</v>
      </c>
      <c r="C152" s="476">
        <v>772</v>
      </c>
    </row>
    <row r="153" spans="1:3" x14ac:dyDescent="0.25">
      <c r="A153" s="474" t="s">
        <v>1451</v>
      </c>
      <c r="B153" s="475" t="s">
        <v>1445</v>
      </c>
      <c r="C153" s="476">
        <v>772</v>
      </c>
    </row>
    <row r="154" spans="1:3" x14ac:dyDescent="0.25">
      <c r="A154" s="474" t="s">
        <v>1452</v>
      </c>
      <c r="B154" s="475" t="s">
        <v>1445</v>
      </c>
      <c r="C154" s="476">
        <v>772</v>
      </c>
    </row>
    <row r="155" spans="1:3" x14ac:dyDescent="0.25">
      <c r="A155" s="474" t="s">
        <v>1453</v>
      </c>
      <c r="B155" s="475" t="s">
        <v>1454</v>
      </c>
      <c r="C155" s="476">
        <v>842</v>
      </c>
    </row>
    <row r="156" spans="1:3" x14ac:dyDescent="0.25">
      <c r="A156" s="474" t="s">
        <v>1455</v>
      </c>
      <c r="B156" s="475" t="s">
        <v>1454</v>
      </c>
      <c r="C156" s="476">
        <v>842</v>
      </c>
    </row>
    <row r="157" spans="1:3" x14ac:dyDescent="0.25">
      <c r="A157" s="474" t="s">
        <v>1456</v>
      </c>
      <c r="B157" s="475" t="s">
        <v>1454</v>
      </c>
      <c r="C157" s="476">
        <v>842</v>
      </c>
    </row>
    <row r="158" spans="1:3" x14ac:dyDescent="0.25">
      <c r="A158" s="474" t="s">
        <v>1457</v>
      </c>
      <c r="B158" s="475" t="s">
        <v>1454</v>
      </c>
      <c r="C158" s="476">
        <v>842</v>
      </c>
    </row>
    <row r="159" spans="1:3" x14ac:dyDescent="0.25">
      <c r="A159" s="474" t="s">
        <v>1458</v>
      </c>
      <c r="B159" s="475" t="s">
        <v>1454</v>
      </c>
      <c r="C159" s="476">
        <v>842</v>
      </c>
    </row>
    <row r="160" spans="1:3" x14ac:dyDescent="0.25">
      <c r="A160" s="474" t="s">
        <v>1459</v>
      </c>
      <c r="B160" s="475" t="s">
        <v>1460</v>
      </c>
      <c r="C160" s="476">
        <v>1450</v>
      </c>
    </row>
    <row r="161" spans="1:3" x14ac:dyDescent="0.25">
      <c r="A161" s="474" t="s">
        <v>1461</v>
      </c>
      <c r="B161" s="475" t="s">
        <v>1462</v>
      </c>
      <c r="C161" s="476">
        <v>2650</v>
      </c>
    </row>
    <row r="162" spans="1:3" x14ac:dyDescent="0.25">
      <c r="A162" s="458" t="s">
        <v>1463</v>
      </c>
      <c r="B162" s="459"/>
      <c r="C162" s="461"/>
    </row>
    <row r="163" spans="1:3" x14ac:dyDescent="0.25">
      <c r="A163" s="474" t="s">
        <v>1464</v>
      </c>
      <c r="B163" s="475" t="s">
        <v>1465</v>
      </c>
      <c r="C163" s="476">
        <v>600</v>
      </c>
    </row>
    <row r="164" spans="1:3" x14ac:dyDescent="0.25">
      <c r="A164" s="474" t="s">
        <v>1466</v>
      </c>
      <c r="B164" s="475" t="s">
        <v>1465</v>
      </c>
      <c r="C164" s="476">
        <v>600</v>
      </c>
    </row>
    <row r="165" spans="1:3" x14ac:dyDescent="0.25">
      <c r="A165" s="474" t="s">
        <v>1467</v>
      </c>
      <c r="B165" s="475" t="s">
        <v>1465</v>
      </c>
      <c r="C165" s="476">
        <v>600</v>
      </c>
    </row>
    <row r="166" spans="1:3" x14ac:dyDescent="0.25">
      <c r="A166" s="474" t="s">
        <v>1468</v>
      </c>
      <c r="B166" s="475" t="s">
        <v>1465</v>
      </c>
      <c r="C166" s="476">
        <v>600</v>
      </c>
    </row>
    <row r="167" spans="1:3" x14ac:dyDescent="0.25">
      <c r="A167" s="474" t="s">
        <v>1469</v>
      </c>
      <c r="B167" s="475" t="s">
        <v>1465</v>
      </c>
      <c r="C167" s="476">
        <v>600</v>
      </c>
    </row>
    <row r="168" spans="1:3" x14ac:dyDescent="0.25">
      <c r="A168" s="474" t="s">
        <v>1470</v>
      </c>
      <c r="B168" s="475" t="s">
        <v>1465</v>
      </c>
      <c r="C168" s="476">
        <v>600</v>
      </c>
    </row>
    <row r="169" spans="1:3" x14ac:dyDescent="0.25">
      <c r="A169" s="474" t="s">
        <v>1471</v>
      </c>
      <c r="B169" s="475" t="s">
        <v>1465</v>
      </c>
      <c r="C169" s="476">
        <v>600</v>
      </c>
    </row>
    <row r="170" spans="1:3" x14ac:dyDescent="0.25">
      <c r="A170" s="474" t="s">
        <v>1472</v>
      </c>
      <c r="B170" s="475" t="s">
        <v>1465</v>
      </c>
      <c r="C170" s="476">
        <v>600</v>
      </c>
    </row>
    <row r="171" spans="1:3" x14ac:dyDescent="0.25">
      <c r="A171" s="474" t="s">
        <v>1473</v>
      </c>
      <c r="B171" s="475" t="s">
        <v>1474</v>
      </c>
      <c r="C171" s="476">
        <v>800</v>
      </c>
    </row>
    <row r="172" spans="1:3" x14ac:dyDescent="0.25">
      <c r="A172" s="474" t="s">
        <v>1475</v>
      </c>
      <c r="B172" s="475" t="s">
        <v>1474</v>
      </c>
      <c r="C172" s="476">
        <v>800</v>
      </c>
    </row>
    <row r="173" spans="1:3" x14ac:dyDescent="0.25">
      <c r="A173" s="474" t="s">
        <v>1476</v>
      </c>
      <c r="B173" s="475" t="s">
        <v>1474</v>
      </c>
      <c r="C173" s="476">
        <v>800</v>
      </c>
    </row>
    <row r="174" spans="1:3" x14ac:dyDescent="0.25">
      <c r="A174" s="474" t="s">
        <v>1477</v>
      </c>
      <c r="B174" s="475" t="s">
        <v>1474</v>
      </c>
      <c r="C174" s="476">
        <v>800</v>
      </c>
    </row>
    <row r="175" spans="1:3" x14ac:dyDescent="0.25">
      <c r="A175" s="474" t="s">
        <v>1478</v>
      </c>
      <c r="B175" s="475" t="s">
        <v>1474</v>
      </c>
      <c r="C175" s="476">
        <v>850</v>
      </c>
    </row>
    <row r="176" spans="1:3" x14ac:dyDescent="0.25">
      <c r="A176" s="474" t="s">
        <v>1479</v>
      </c>
      <c r="B176" s="475" t="s">
        <v>1480</v>
      </c>
      <c r="C176" s="476">
        <v>1100</v>
      </c>
    </row>
    <row r="177" spans="1:3" x14ac:dyDescent="0.25">
      <c r="A177" s="474" t="s">
        <v>1481</v>
      </c>
      <c r="B177" s="475" t="s">
        <v>1482</v>
      </c>
      <c r="C177" s="476">
        <v>2300</v>
      </c>
    </row>
    <row r="178" spans="1:3" x14ac:dyDescent="0.25">
      <c r="A178" s="474" t="s">
        <v>1483</v>
      </c>
      <c r="B178" s="477"/>
      <c r="C178" s="476">
        <v>250</v>
      </c>
    </row>
    <row r="179" spans="1:3" x14ac:dyDescent="0.25">
      <c r="A179" s="474" t="s">
        <v>1484</v>
      </c>
      <c r="B179" s="475" t="s">
        <v>1485</v>
      </c>
      <c r="C179" s="476">
        <v>200</v>
      </c>
    </row>
    <row r="180" spans="1:3" x14ac:dyDescent="0.25">
      <c r="A180" s="474" t="s">
        <v>1486</v>
      </c>
      <c r="B180" s="475" t="s">
        <v>1485</v>
      </c>
      <c r="C180" s="476">
        <v>170</v>
      </c>
    </row>
    <row r="181" spans="1:3" x14ac:dyDescent="0.25">
      <c r="A181" s="474" t="s">
        <v>1487</v>
      </c>
      <c r="B181" s="477"/>
      <c r="C181" s="476">
        <v>170</v>
      </c>
    </row>
    <row r="182" spans="1:3" x14ac:dyDescent="0.25">
      <c r="A182" s="474" t="s">
        <v>1488</v>
      </c>
      <c r="B182" s="475" t="s">
        <v>1485</v>
      </c>
      <c r="C182" s="476">
        <v>70</v>
      </c>
    </row>
    <row r="183" spans="1:3" x14ac:dyDescent="0.25">
      <c r="A183" s="474" t="s">
        <v>1489</v>
      </c>
      <c r="B183" s="475" t="s">
        <v>1485</v>
      </c>
      <c r="C183" s="476">
        <v>100</v>
      </c>
    </row>
    <row r="184" spans="1:3" x14ac:dyDescent="0.25">
      <c r="A184" s="474" t="s">
        <v>1490</v>
      </c>
      <c r="B184" s="475" t="s">
        <v>1267</v>
      </c>
      <c r="C184" s="476">
        <v>97</v>
      </c>
    </row>
    <row r="185" spans="1:3" x14ac:dyDescent="0.25">
      <c r="A185" s="474" t="s">
        <v>1491</v>
      </c>
      <c r="B185" s="475" t="s">
        <v>1492</v>
      </c>
      <c r="C185" s="476">
        <v>50</v>
      </c>
    </row>
    <row r="186" spans="1:3" x14ac:dyDescent="0.25">
      <c r="A186" s="474" t="s">
        <v>1493</v>
      </c>
      <c r="B186" s="475" t="s">
        <v>1081</v>
      </c>
      <c r="C186" s="476">
        <v>172</v>
      </c>
    </row>
    <row r="187" spans="1:3" x14ac:dyDescent="0.25">
      <c r="A187" s="474" t="s">
        <v>1494</v>
      </c>
      <c r="B187" s="475" t="s">
        <v>1325</v>
      </c>
      <c r="C187" s="476">
        <v>98.5</v>
      </c>
    </row>
    <row r="188" spans="1:3" x14ac:dyDescent="0.25">
      <c r="A188" s="458" t="s">
        <v>1495</v>
      </c>
      <c r="B188" s="459"/>
      <c r="C188" s="461"/>
    </row>
    <row r="189" spans="1:3" x14ac:dyDescent="0.25">
      <c r="A189" s="474" t="s">
        <v>1496</v>
      </c>
      <c r="B189" s="475" t="s">
        <v>1497</v>
      </c>
      <c r="C189" s="476">
        <v>53</v>
      </c>
    </row>
    <row r="190" spans="1:3" x14ac:dyDescent="0.25">
      <c r="A190" s="474" t="s">
        <v>1498</v>
      </c>
      <c r="B190" s="475" t="s">
        <v>1497</v>
      </c>
      <c r="C190" s="476">
        <v>70</v>
      </c>
    </row>
    <row r="191" spans="1:3" x14ac:dyDescent="0.25">
      <c r="A191" s="474" t="s">
        <v>1499</v>
      </c>
      <c r="B191" s="475" t="s">
        <v>1497</v>
      </c>
      <c r="C191" s="476">
        <v>70</v>
      </c>
    </row>
    <row r="192" spans="1:3" x14ac:dyDescent="0.25">
      <c r="A192" s="474" t="s">
        <v>1500</v>
      </c>
      <c r="B192" s="475" t="s">
        <v>1497</v>
      </c>
      <c r="C192" s="476">
        <v>90</v>
      </c>
    </row>
    <row r="193" spans="1:3" x14ac:dyDescent="0.25">
      <c r="A193" s="474" t="s">
        <v>1501</v>
      </c>
      <c r="B193" s="475" t="s">
        <v>1497</v>
      </c>
      <c r="C193" s="476">
        <v>90</v>
      </c>
    </row>
    <row r="194" spans="1:3" x14ac:dyDescent="0.25">
      <c r="A194" s="474" t="s">
        <v>1502</v>
      </c>
      <c r="B194" s="475" t="s">
        <v>1497</v>
      </c>
      <c r="C194" s="476">
        <v>100</v>
      </c>
    </row>
    <row r="195" spans="1:3" x14ac:dyDescent="0.25">
      <c r="A195" s="474" t="s">
        <v>1503</v>
      </c>
      <c r="B195" s="475" t="s">
        <v>1497</v>
      </c>
      <c r="C195" s="476">
        <v>100</v>
      </c>
    </row>
    <row r="196" spans="1:3" x14ac:dyDescent="0.25">
      <c r="A196" s="474" t="s">
        <v>1504</v>
      </c>
      <c r="B196" s="475" t="s">
        <v>1497</v>
      </c>
      <c r="C196" s="476">
        <v>120</v>
      </c>
    </row>
    <row r="197" spans="1:3" x14ac:dyDescent="0.25">
      <c r="A197" s="458" t="s">
        <v>1505</v>
      </c>
      <c r="B197" s="459"/>
      <c r="C197" s="461"/>
    </row>
    <row r="198" spans="1:3" x14ac:dyDescent="0.25">
      <c r="A198" s="474" t="s">
        <v>1506</v>
      </c>
      <c r="B198" s="475" t="s">
        <v>1507</v>
      </c>
      <c r="C198" s="476">
        <v>100</v>
      </c>
    </row>
    <row r="199" spans="1:3" x14ac:dyDescent="0.25">
      <c r="A199" s="474" t="s">
        <v>1508</v>
      </c>
      <c r="B199" s="475" t="s">
        <v>1507</v>
      </c>
      <c r="C199" s="476">
        <v>100</v>
      </c>
    </row>
    <row r="200" spans="1:3" x14ac:dyDescent="0.25">
      <c r="A200" s="474" t="s">
        <v>1509</v>
      </c>
      <c r="B200" s="475" t="s">
        <v>1510</v>
      </c>
      <c r="C200" s="476">
        <v>100</v>
      </c>
    </row>
    <row r="201" spans="1:3" x14ac:dyDescent="0.25">
      <c r="A201" s="474" t="s">
        <v>1511</v>
      </c>
      <c r="B201" s="475" t="s">
        <v>1512</v>
      </c>
      <c r="C201" s="476">
        <v>100</v>
      </c>
    </row>
    <row r="202" spans="1:3" ht="15.75" thickBot="1" x14ac:dyDescent="0.3">
      <c r="A202" s="479" t="s">
        <v>1513</v>
      </c>
      <c r="B202" s="480" t="s">
        <v>1512</v>
      </c>
      <c r="C202" s="481">
        <v>90</v>
      </c>
    </row>
  </sheetData>
  <mergeCells count="1">
    <mergeCell ref="A1:C1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</vt:i4>
      </vt:variant>
    </vt:vector>
  </HeadingPairs>
  <TitlesOfParts>
    <vt:vector size="20" baseType="lpstr">
      <vt:lpstr>SOMMAIRE</vt:lpstr>
      <vt:lpstr>Tarifs 2025</vt:lpstr>
      <vt:lpstr>ANNEXE1-4 ATELIER THERAPEUTIQUE</vt:lpstr>
      <vt:lpstr>ANNEXE 4-1 CESU</vt:lpstr>
      <vt:lpstr>ANNEXE 5-4 PARKING LAPEYRONIE</vt:lpstr>
      <vt:lpstr>Annexe 6-3 Occlusodontie</vt:lpstr>
      <vt:lpstr>Annexe 6-4 Parodontologie</vt:lpstr>
      <vt:lpstr>Annexe 6-5 Odonto Conservatric</vt:lpstr>
      <vt:lpstr>Annexe 6-6 Prothèses adjointes</vt:lpstr>
      <vt:lpstr>Annexe 6-7 prothèses</vt:lpstr>
      <vt:lpstr>Annexe 6-8 Implantologie</vt:lpstr>
      <vt:lpstr>Annexe 6-9 Pédodontie</vt:lpstr>
      <vt:lpstr>Annexe 6-10 Ortho donto faciale</vt:lpstr>
      <vt:lpstr>ANNEXE 10-3 EXAMEN BIOLOGIE</vt:lpstr>
      <vt:lpstr>ANNEXE 11-1CHIRURGIE ESTHETIQUE</vt:lpstr>
      <vt:lpstr>ANNEXE 11-2 LASER</vt:lpstr>
      <vt:lpstr>ANNEXE 12-10 CESSION GREFFONS</vt:lpstr>
      <vt:lpstr>ANNEXE 13 - TARIFS JOURNALIERS</vt:lpstr>
      <vt:lpstr>ANNEXE 14 -FORFAIT URGENCES</vt:lpstr>
      <vt:lpstr>'ANNEXE 11-1CHIRURGIE ESTHETIQUE'!Zone_d_impression</vt:lpstr>
    </vt:vector>
  </TitlesOfParts>
  <Company>CHRU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DEWYNTER ANNE SOPHIE</dc:creator>
  <cp:lastModifiedBy>MAKOUDI YANNIS</cp:lastModifiedBy>
  <cp:lastPrinted>2023-11-09T06:34:41Z</cp:lastPrinted>
  <dcterms:created xsi:type="dcterms:W3CDTF">2016-10-06T09:22:49Z</dcterms:created>
  <dcterms:modified xsi:type="dcterms:W3CDTF">2025-02-24T15:55:54Z</dcterms:modified>
</cp:coreProperties>
</file>